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Zał.6" sheetId="1" r:id="rId1"/>
    <sheet name="Zał.6a" sheetId="2" r:id="rId2"/>
  </sheets>
  <definedNames/>
  <calcPr fullCalcOnLoad="1"/>
</workbook>
</file>

<file path=xl/sharedStrings.xml><?xml version="1.0" encoding="utf-8"?>
<sst xmlns="http://schemas.openxmlformats.org/spreadsheetml/2006/main" count="300" uniqueCount="210">
  <si>
    <t>projekt</t>
  </si>
  <si>
    <t>Rady Miejskiej w Czechowicach-Dziedzicach</t>
  </si>
  <si>
    <t>Dział 600 Transport i łączność</t>
  </si>
  <si>
    <t>Dział 700 Gospodarka mieszkaniowa</t>
  </si>
  <si>
    <t>Dział 710 Działalność usługowa</t>
  </si>
  <si>
    <t>Dział 750 Administracja publiczna</t>
  </si>
  <si>
    <t>Dział 754 Bezpieczeństwo publiczne i ochrona przeciwpożarowa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</si>
  <si>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</si>
  <si>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</si>
  <si>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</si>
  <si>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</si>
  <si>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</si>
  <si>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</si>
  <si>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</si>
  <si>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</si>
  <si>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</si>
  <si>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</si>
  <si>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</si>
  <si>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</si>
  <si>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Rozdz.80110 Gimnazja</t>
  </si>
  <si>
    <t>Rozdz.85202 Domy pomocy społecznej</t>
  </si>
  <si>
    <t>Rozdz.90001 Gospodarka ściekowa i ochrona wód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</si>
  <si>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</si>
  <si>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</si>
  <si>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</si>
  <si>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</si>
  <si>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</si>
  <si>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Dział, rozdział, nazwa zadania</t>
  </si>
  <si>
    <t>Zakres rzeczowy</t>
  </si>
  <si>
    <t>Okres realizacji</t>
  </si>
  <si>
    <t>Rozdz.60004 Lokalny transport zbiorowy</t>
  </si>
  <si>
    <t>WPI</t>
  </si>
  <si>
    <t>Rozdz.60016 Drogi publiczne gminne</t>
  </si>
  <si>
    <t>Rozdz.70004 Różne jednostki obsługi gospodarki mieszkaniowej</t>
  </si>
  <si>
    <t>Regulacje stanów prawnych gruntów zajętych na cele publiczne wg podjętych uchwał</t>
  </si>
  <si>
    <t>Budowa sali gimnastycznej w SP Nr 2 w Ligocie przy ul.Miliardowickiej</t>
  </si>
  <si>
    <t>Budowa domu spokojnej starości "Złota Jesień"</t>
  </si>
  <si>
    <t>Budowa budynku Miejskiej Biblioteki Publicznej przy ul.Niepodległości w Czechowicach-Dziedzicach</t>
  </si>
  <si>
    <t>Załącznik Nr 6a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</si>
  <si>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</si>
  <si>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</si>
  <si>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</si>
  <si>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</si>
  <si>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</si>
  <si>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</si>
  <si>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wartość zadania</t>
  </si>
  <si>
    <t>środki budżet.</t>
  </si>
  <si>
    <t>środki budżetowe</t>
  </si>
  <si>
    <t>Urząd Miejski</t>
  </si>
  <si>
    <t>Budowa sali gimnastycznej 
w SP Nr 2 w Ligocie przy ul.Miliardowickiej</t>
  </si>
  <si>
    <t>ZOPO</t>
  </si>
  <si>
    <t xml:space="preserve">Budowa sali gimnastycznej w 
Gimnazjum Nr 3 w Czechowicach-Dziedzicach </t>
  </si>
  <si>
    <t>Budowa kanalizacji sanitarnej w rejonie ul.Rumana w dzielnicy Grabowice w Czechowicach-Dziedzicach</t>
  </si>
  <si>
    <t>AZK</t>
  </si>
  <si>
    <t>Rekultywacja składowiska odpadów etap II</t>
  </si>
  <si>
    <t>Ogółem środki budżetowe</t>
  </si>
  <si>
    <t>Budowa sali gimnastycznej w Gimnazjum Nr 3 w Czechowicach-Dziedzicach</t>
  </si>
  <si>
    <t>Termomodernizacja Gimnazjum 
Nr 1 w Czechowicach-Dziedzicach z zastosowaniem systemu solarnego dla przygotowania ciepłej wody użytkowej</t>
  </si>
  <si>
    <t>Termomodernizacja Gimnazjum Nr 1 w Czechowicach-Dziedzicach z zastosowaniem systemu solarnego dla przygotowania ciepłej wody użytkowej</t>
  </si>
  <si>
    <t>WYKAZ WYDATKÓW MAJĄTKOWYCH DO BUDŻETU NA ROK 2009</t>
  </si>
  <si>
    <t>Plan na 2009r.</t>
  </si>
  <si>
    <t>Rozdz. 60014 Drogi publiczne powiatowe</t>
  </si>
  <si>
    <t>Zakup programu komputerowego na cmentarz</t>
  </si>
  <si>
    <t>Zakup zestawów komputerowych z oprogramowaniem</t>
  </si>
  <si>
    <t>Zakup programów komputerowych</t>
  </si>
  <si>
    <t>Zakup pojazdu pożarniczego dla OSP Zabrzeg</t>
  </si>
  <si>
    <t>Rozdz.85203 Ośrodki wsparcia</t>
  </si>
  <si>
    <t>Robot kuchenny z przystawkami do mięs i jarzyn</t>
  </si>
  <si>
    <t>Rozdz.90004 Utrzymanie zieleni w miastach i gminach</t>
  </si>
  <si>
    <t>Przebudowa Miejskiego Domu Kultury w Czechowicach-Dziedzicach</t>
  </si>
  <si>
    <t>Budowa chodnika wzdłuż ul. K. Napierskiego</t>
  </si>
  <si>
    <t>na długości 302m</t>
  </si>
  <si>
    <t>Przebudowa ul. Pańskiej w Ligocie</t>
  </si>
  <si>
    <t>Przebudowa ul. Jaworowej w Ligocie</t>
  </si>
  <si>
    <t>Przebudowa ul. Kamienieckiej w Bronowie</t>
  </si>
  <si>
    <t>Przebudowa ul. Jeleniej w Zabrzegu</t>
  </si>
  <si>
    <t>Projekt przebudowy ul. Zabiele</t>
  </si>
  <si>
    <t>Budowa dźwigu osobowego w budynku przy ul. Bestwińskiej</t>
  </si>
  <si>
    <t>Budowa dźwigu osobowego w budynku przy ul. Miliardowickiej</t>
  </si>
  <si>
    <t>Zakup samochodu dostawczego</t>
  </si>
  <si>
    <t>Klimatyzacja urzędu</t>
  </si>
  <si>
    <t>Rozdz. 75411 Komendy powiatowe Państwowej Straży Pożarnej</t>
  </si>
  <si>
    <t>Budowa strażnicy Państwowej Straży Pożarnej w Bielsku - Białej</t>
  </si>
  <si>
    <t>Rozdz.90015 Oswietlenie ulic, placów i dróg</t>
  </si>
  <si>
    <t>Budowa oświetlenia na ul. Mazańcowickiej</t>
  </si>
  <si>
    <t>na odcinku od ZOPO do ZSP Nr1</t>
  </si>
  <si>
    <t>Budowa oświetlenia na ul. Piłsudskiego</t>
  </si>
  <si>
    <t>Adaptacja pomieszczeń na Pl. J.Pawła II na pomieszczenia biurowe</t>
  </si>
  <si>
    <t>Budowa boisk przy SP Nr3 w Czechowicach - Dziedzicach</t>
  </si>
  <si>
    <t>Projekt boiska przy SP Nr 5 w Czechowicach - Dziedzicach</t>
  </si>
  <si>
    <t>dotacja</t>
  </si>
  <si>
    <t>1szt</t>
  </si>
  <si>
    <t>wg projektu</t>
  </si>
  <si>
    <t>1szt.</t>
  </si>
  <si>
    <t>Zakup nagłośnienia dla ZS w Ligocie</t>
  </si>
  <si>
    <t>Rozdz.80104 Przedszkola</t>
  </si>
  <si>
    <t>Wykonanie lamp oświetleniowych na ul. Szymanowskiego</t>
  </si>
  <si>
    <t>Wykonanie lampy oświetleniowej na ul. Marzanny</t>
  </si>
  <si>
    <t>Wykonanie oświetlenia ul. Wrzosowej między budynkami nr 18 i 20</t>
  </si>
  <si>
    <t>Wykonanie oświetlenia na ul. Pasieki przy posesji nr 54</t>
  </si>
  <si>
    <t xml:space="preserve">Wykonanie oświetlenia ul. Dzięciołów </t>
  </si>
  <si>
    <t>Wykonanie punktów świetlnych na ul. Owocowej, Wiśniowej, bocznej do Gazdy</t>
  </si>
  <si>
    <t>jednostki pomocnicze</t>
  </si>
  <si>
    <t>wg projektu, jednostki pomocnicze</t>
  </si>
  <si>
    <t>4szt, jednostki pomocnicze</t>
  </si>
  <si>
    <t>2009-2011</t>
  </si>
  <si>
    <t>2007-2009</t>
  </si>
  <si>
    <t>2008-2010</t>
  </si>
  <si>
    <t>2008-2009</t>
  </si>
  <si>
    <t>2009-2010</t>
  </si>
  <si>
    <t>2006-2009</t>
  </si>
  <si>
    <t>wg uchwał</t>
  </si>
  <si>
    <t>1 szt.</t>
  </si>
  <si>
    <t>Budowa oświetlenia nowo powstałego parkingu przy SP Nr7</t>
  </si>
  <si>
    <t>Zakup kosiarki samojezdnej dla PP Nr 6</t>
  </si>
  <si>
    <t>1szt jednostki pomocnicze</t>
  </si>
  <si>
    <t>Zakup trybun ruchomych do sali sportowej w SP Nr 5</t>
  </si>
  <si>
    <t>Wykonanie oświetlenia ulic Sadowej i Topolowej</t>
  </si>
  <si>
    <t>Wykonanie projektu oświetlenia ul. Legionów na odcinku od ul. Węglowej do mostu na Wiśle</t>
  </si>
  <si>
    <t>Wykonanie projektu oświetlenia na ul. Mazańcowickiej (brakujący odcinek przy przystanku autobusowym pomiędzy ul. Zaplecze, a ul. Ciernistą), wykonanie oświetlenia na ul. Płaskiej, Brzeziny i Wodnej</t>
  </si>
  <si>
    <t>Dział 851 Ochrona zdrowia</t>
  </si>
  <si>
    <t>Wykonanie oświetlenia (pojedynczych lamp) na ulicach: Chabrowa 4, Bażantów 4, Kwiecista, Zawiła</t>
  </si>
  <si>
    <t xml:space="preserve"> projekt</t>
  </si>
  <si>
    <t>Budowa parkingu przy SP Nr 3 przy ul. Lipowskiej</t>
  </si>
  <si>
    <t xml:space="preserve"> jednostki pomocnicze</t>
  </si>
  <si>
    <t xml:space="preserve">       mgr Marek Kwaśny</t>
  </si>
  <si>
    <t xml:space="preserve">     mgr Marek Kwaśny</t>
  </si>
  <si>
    <t>wybranych pomieszczeń</t>
  </si>
  <si>
    <t>Budowa oświetlenia na ul. Kołłątaja i na Placu J. Pawła II</t>
  </si>
  <si>
    <t>Projekt i uzupełnienie punktów świetlnych na ul. Michałowicza i ul. Witkiewicza</t>
  </si>
  <si>
    <t>Zakup imitatora do skrzyni na radar</t>
  </si>
  <si>
    <t>wykonanie nawierzchni utwardzonej na odcinku 314m zgodnie z projektem</t>
  </si>
  <si>
    <t>wykonanie nawierzchni utwardzonej na odcinku 192m zgodnie z projektem</t>
  </si>
  <si>
    <t>projekt wykonawczy, utwardzenie nawierzchni na odcinku o dł 655m</t>
  </si>
  <si>
    <t>projekt wykonawczy, utwardzenie nawierzchni na odcinku o dł 430m</t>
  </si>
  <si>
    <t>520 490 (pożyczka w 2008r) 98 060 (dotacja WFOŚ iGW 2008r.) 51 120 (dotacja Eko Fundusz 2008r.) 100 000 (pożyczka w 2009r)</t>
  </si>
  <si>
    <t>Przebudowa ul. Klasztornej</t>
  </si>
  <si>
    <t>aktualizacja dokumantacji</t>
  </si>
  <si>
    <t>Budowa sali gimnastycznej w SP Nr 3 w Ligocie</t>
  </si>
  <si>
    <t>rozpoczęcie zadania</t>
  </si>
  <si>
    <t>Budowa sali gimnastycznej w SP Nr 3 w Ligocie,</t>
  </si>
  <si>
    <t>Budowa sali gimnastycznej w SP Nr 2</t>
  </si>
  <si>
    <t>przeprojektowanie</t>
  </si>
  <si>
    <t>Rozdz.92105 Pozostałe zadania w zakresie kultury</t>
  </si>
  <si>
    <t>Pomnik Wolności</t>
  </si>
  <si>
    <t>Projekt przebudowy ul. Cichej, od ul. Lipowskiej do DK-1</t>
  </si>
  <si>
    <t>Budowa windy zewnętrznej dla osób niepełnosprawnych w budynku głównym</t>
  </si>
  <si>
    <t>Projekt przebudowy ul. Bory i części ul. Koło od mostu na rzece Wapienica do ul. Bory</t>
  </si>
  <si>
    <t xml:space="preserve">Załącznik Nr 6 </t>
  </si>
  <si>
    <t xml:space="preserve">Budowa kanalizacji sanitarnej w rejonie ul.Rumana w dzielnicy Grabowice w Czechowicach-Dziedzicach </t>
  </si>
  <si>
    <t>do uchwały budżetowej Nr XXVIII/260/08</t>
  </si>
  <si>
    <t>z dnia 30 grudnia 2008 r.</t>
  </si>
  <si>
    <t xml:space="preserve">z dnia 30 grudnia 2008 r.           </t>
  </si>
  <si>
    <t>Zakup urządzenia wielofunkcyjnego do renowacji trawy i odśnieżania</t>
  </si>
  <si>
    <t>Wydatki na objęcie udziałów w Sp. z o.o. Przedsiębiorstwo Inżynierii Miejskiej w Czechowicach - Dziedzicach</t>
  </si>
  <si>
    <t>Przebudowa boiska na terenie MOSiR w Czechowicach- Dziedzicach</t>
  </si>
  <si>
    <t>Wykonanie projektu brakującej części oświetlenia na ul. Korfantego</t>
  </si>
  <si>
    <t>Zagospodarowanie terenu przy Osiedlu Północ w Czechowicach - Dziedzicach</t>
  </si>
  <si>
    <t>PKM</t>
  </si>
  <si>
    <t>Dział 71095 Pozostała działalność</t>
  </si>
  <si>
    <t>Rozdz. 85111 Szpitale ogólne</t>
  </si>
  <si>
    <t>Dofinansowanie zakupu sprzętu medycznego do Szpitala Powiatowego w Pszczynie</t>
  </si>
  <si>
    <t>Uzupełnienie oświetlenia ulicy Ślepej</t>
  </si>
  <si>
    <t>Zakup fotoradaru wraz z komputerem i oprogramowaniem oraz pojazdem przystosowanym do jego przewozu i obsługi</t>
  </si>
  <si>
    <t>Zakup 2 używanych autobusów</t>
  </si>
  <si>
    <t>Wykonanie placu zabaw na terenie połozonym w sąsiedztwie garaży przy ul. Bestwińskiej</t>
  </si>
  <si>
    <t>Wykonanie projektu technicznego i wykonanie oświetlenia przy ul. Pszczelarskiej</t>
  </si>
  <si>
    <t>Wykonanie projektu technicznego oświetlenia skrzyżowania ul. Kunza z ul. Zarzeczną i części ul. Zarzecznej</t>
  </si>
  <si>
    <t>Wykonanie projektu i wykonanie oświetlenia przy ul. Rudzickiej</t>
  </si>
  <si>
    <t xml:space="preserve"> Utworzenie infrastruktury Śląskiego Centrum Naukowo – Technologicznego Przemysłu Lotniczego Sp. z o.o. w Czechowicach -Dziedzicach poprzez objęcie akcji w podwyższonym kapitale zakładowym Górnośląskiej Agencji Przekształceń Przedsiębiorstw S.A. przez Gminę Czechowice - Dziedzice” 
</t>
  </si>
  <si>
    <t xml:space="preserve">Termomodernizacja budynku głównego Urzędu Miejskiego w Czechowicach – Dziedzicach przy Placu Jana Pawła II 1
</t>
  </si>
  <si>
    <t>2006-2012</t>
  </si>
  <si>
    <t>Budowa oświetlenia na ul. Dębowej - bocznej</t>
  </si>
  <si>
    <t>Projekt zatoczki autobusowej wraz z miejscami do parkowania</t>
  </si>
  <si>
    <t>Termomodernizacja Szkoły Podstawowej Nr 2 w Ligocie</t>
  </si>
  <si>
    <t xml:space="preserve">Budowa Miejskiej Sieci Teleinformatycznej w Gminie Czechowice – Dziedzice
</t>
  </si>
  <si>
    <t>E – urząd – rozwój elektronicznych usług świadczonych przez administrację samorządową w Czechowicach – Dziedzicach</t>
  </si>
  <si>
    <t>Opracowanie projektu oświetlenia na ul. Wodnej od ul. Księża Grobel do ul. Chałupniczej</t>
  </si>
  <si>
    <t>Wykonanie chodnika wokół SP Nr 5 w Czechowicach - Dziedzicach</t>
  </si>
  <si>
    <t>2009-2012</t>
  </si>
  <si>
    <t>1 200 000 zł
(dotacja RPO WŚ)</t>
  </si>
  <si>
    <t xml:space="preserve">720 000 zł
(dotacja RPO WŚ) </t>
  </si>
  <si>
    <t>Zakup samochodu dla policji w Czechowicach – Dziedzicach</t>
  </si>
  <si>
    <t xml:space="preserve">Wykonanie projektu budowlano – wykonawczego przebudowy skrzyżowania DK -1 z ulicami Lipowską i Świerkowicką </t>
  </si>
  <si>
    <t>Rozdz. 75404 Komendy wojewódzkie policji</t>
  </si>
  <si>
    <t>Budowa Miejskiej Sieci Teleinformatycznej w Gminie Czechowice - Dziedzice</t>
  </si>
  <si>
    <t>Zakup i montaż kamer przenośnych na potrzeby miasta i gminy</t>
  </si>
  <si>
    <t>3 szt</t>
  </si>
  <si>
    <t xml:space="preserve"> WIELOLETNIE PLANY INWESTYCYJNE GMINY CZECHOWICE-DZIEDZICE </t>
  </si>
  <si>
    <t>Dobudowa oświetlenia przy ul. Nad Potokiem</t>
  </si>
  <si>
    <t>Wymiana dwóch rozdzielni elektrycznych w Parku Miejskim</t>
  </si>
  <si>
    <t xml:space="preserve">dotacja  3 510 359 zł (2010r.) "Biblioteka+" , dotacja   3 579 674 zł (2011) "Bibliotka +", realizacja w 2012r (5 992 875 zł w tym:                1 797 863 zł - śr wł., 4 195 012zł - dotacja "Biblioteka +") </t>
  </si>
  <si>
    <t xml:space="preserve">Dokumentacja projektowa zadania pn. Budowa otwartego kompleksu rekreacyjno – sportowego w Bronowie 
</t>
  </si>
  <si>
    <t>Nowoczesna komunikacja w Czechowicach - Dziedzicach</t>
  </si>
  <si>
    <t>dotacja RPO WŚL 4 285 173 zł (2010r.), dotacja RPO WŚL              49 264 zł (2011r.)</t>
  </si>
  <si>
    <t>dotacja RPO WŚL 1620 229 zł (2009r.), dotacja RPO WŚL 509 662 zł (2010r.)</t>
  </si>
  <si>
    <t>Rozdz. 85154 Przeciwdziałanie alkoholizmowi</t>
  </si>
  <si>
    <t>Zakup urządzenia do elektroosmozy bezinwazyjnej dla budynku przy ul. Słowackiego 34a.</t>
  </si>
  <si>
    <t>Rekultywacji składowiska odpadów III etap</t>
  </si>
  <si>
    <t>Wykonanie projektu i wykonanie oświetlenia na skrzyżowaniu ulic Słowackiego, Towarowej i Traugutta</t>
  </si>
  <si>
    <t>Zakup i montaż monitoringu wewnętrznego</t>
  </si>
  <si>
    <t>Wykonanie projektu technicznego na adaptację strychu na cele dydaktyczne wraz z przebudową dachu w SP Nr 2 w Czechowicach - Dziedzicach</t>
  </si>
  <si>
    <t>Wykonanie audytu i projektu termomodernizacji w SP Nr 2 w Czechowicach - Dziedzicach</t>
  </si>
  <si>
    <t>Zakup i montaż windy do PP w Ligocie</t>
  </si>
  <si>
    <t>Zakup zmywarko- wyparzacza dla PP Nr 4 w Czechowicach - Dziedzicach i PP w Ligocie</t>
  </si>
  <si>
    <t>Rozdz. 80114 Zespoły obsługi ekonomiczno - administacyjnej szkół</t>
  </si>
  <si>
    <t>Zakup programu Vulcan do obliczania średnich płac nauczycieli</t>
  </si>
  <si>
    <t xml:space="preserve">Sygnalizacja świetlna na skrzyżowaniu ul. Węglowa - Topolowa - Traugutta, chodnik w ul. Legionów od ul. Waryńskiego do mostu na Wiśle - projekt, modernizacja ul. Traugutta wraz z chodnikami - projekt, budowa chodnika w ul. Bronowskiej oraz modernizacja skrzyżowania z ul. Zabrzeską - projekt,  budowa chodnika przy ul. Czechowickiej, wykonanie kanalizacji deszczowej w istniejącym rowie ciągu ul. Miliardowickiej”
</t>
  </si>
  <si>
    <t xml:space="preserve">Zwiększenie dostępności do opieki zdrowotnej poprzez modernizację i wyposażenie Przychodni Matki i Dziecka i Laboratorium Centralnego w Szpitalu Pediatrycznym w Bielsku – Białej  
</t>
  </si>
  <si>
    <t xml:space="preserve">dotacja RPO WŚL 141 032 zł (2010), dotacja RPO WŚL  3 333 881 zł (2011), realizacja w 2012r (4 810 779 zł w tym: śr wł -721 617 zł, dotacja RPO WŚL 4 089 162 zł)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</si>
</sst>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1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6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0" fontId="3" fillId="2" borderId="6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3" xfId="0" applyFont="1" applyBorder="1" applyAlignment="1">
      <alignment vertical="center" wrapText="1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3" fontId="0" fillId="0" borderId="4" xfId="0" applyNumberFormat="1" applyBorder="1" applyAlignment="1">
      <alignment horizontal="center"/>
    </xf>
    <xf numFmtId="0" fontId="3" fillId="2" borderId="21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3" fillId="2" borderId="3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center" vertical="top"/>
    </xf>
    <xf numFmtId="0" fontId="0" fillId="0" borderId="1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3" fontId="6" fillId="0" borderId="16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Border="1" applyAlignment="1">
      <alignment horizontal="right"/>
    </xf>
    <xf numFmtId="3" fontId="1" fillId="0" borderId="16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3" fontId="3" fillId="2" borderId="16" xfId="0" applyNumberFormat="1" applyFont="1" applyFill="1" applyBorder="1" applyAlignment="1">
      <alignment wrapText="1"/>
    </xf>
    <xf numFmtId="3" fontId="3" fillId="2" borderId="27" xfId="0" applyNumberFormat="1" applyFont="1" applyFill="1" applyBorder="1" applyAlignment="1">
      <alignment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7" xfId="0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8"/>
  <sheetViews>
    <sheetView workbookViewId="0" topLeftCell="B88">
      <selection activeCell="C106" sqref="C106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2.28125" style="0" customWidth="1"/>
    <col min="4" max="4" width="24.421875" style="0" customWidth="1"/>
    <col min="5" max="5" width="10.7109375" style="0" customWidth="1"/>
    <col min="6" max="6" width="9.57421875" style="0" customWidth="1"/>
  </cols>
  <sheetData>
    <row r="2" spans="4:6" ht="12.75">
      <c r="D2" s="5" t="s">
        <v>148</v>
      </c>
      <c r="E2" s="5"/>
      <c r="F2" s="5"/>
    </row>
    <row r="3" spans="4:6" ht="12.75">
      <c r="D3" s="5" t="s">
        <v>150</v>
      </c>
      <c r="E3" s="5"/>
      <c r="F3" s="5"/>
    </row>
    <row r="4" spans="4:6" ht="12.75">
      <c r="D4" s="5" t="s">
        <v>1</v>
      </c>
      <c r="E4" s="5"/>
      <c r="F4" s="5"/>
    </row>
    <row r="5" spans="4:6" ht="12.75">
      <c r="D5" s="5" t="s">
        <v>151</v>
      </c>
      <c r="E5" s="5"/>
      <c r="F5" s="5"/>
    </row>
    <row r="7" spans="1:6" ht="12.75">
      <c r="A7" s="52"/>
      <c r="B7" s="103" t="s">
        <v>59</v>
      </c>
      <c r="C7" s="103"/>
      <c r="D7" s="103"/>
      <c r="E7" s="103"/>
      <c r="F7" s="103"/>
    </row>
    <row r="9" spans="1:6" ht="22.5">
      <c r="A9" s="50"/>
      <c r="B9" s="7" t="s">
        <v>26</v>
      </c>
      <c r="C9" s="7" t="s">
        <v>27</v>
      </c>
      <c r="D9" s="7" t="s">
        <v>28</v>
      </c>
      <c r="E9" s="7" t="s">
        <v>29</v>
      </c>
      <c r="F9" s="7" t="s">
        <v>60</v>
      </c>
    </row>
    <row r="10" spans="1:6" s="9" customFormat="1" ht="14.25" customHeight="1">
      <c r="A10" s="51"/>
      <c r="B10" s="8">
        <v>1</v>
      </c>
      <c r="C10" s="8">
        <v>2</v>
      </c>
      <c r="D10" s="8">
        <v>3</v>
      </c>
      <c r="E10" s="8">
        <v>4</v>
      </c>
      <c r="F10" s="8">
        <v>5</v>
      </c>
    </row>
    <row r="11" spans="1:6" s="6" customFormat="1" ht="12.75">
      <c r="A11" s="15"/>
      <c r="B11" s="10"/>
      <c r="C11" s="10" t="s">
        <v>2</v>
      </c>
      <c r="D11" s="10"/>
      <c r="E11" s="7"/>
      <c r="F11" s="11">
        <f>F12+F16+F19</f>
        <v>3082380</v>
      </c>
    </row>
    <row r="12" spans="1:6" s="6" customFormat="1" ht="12.75">
      <c r="A12" s="15"/>
      <c r="B12" s="10"/>
      <c r="C12" s="4" t="s">
        <v>30</v>
      </c>
      <c r="D12" s="10"/>
      <c r="E12" s="7"/>
      <c r="F12" s="12">
        <f>F13+F14</f>
        <v>1004000</v>
      </c>
    </row>
    <row r="13" spans="1:6" s="6" customFormat="1" ht="22.5">
      <c r="A13" s="15"/>
      <c r="B13" s="10"/>
      <c r="C13" s="4" t="s">
        <v>193</v>
      </c>
      <c r="D13" s="4" t="s">
        <v>90</v>
      </c>
      <c r="E13" s="13" t="s">
        <v>31</v>
      </c>
      <c r="F13" s="12">
        <v>824000</v>
      </c>
    </row>
    <row r="14" spans="1:6" s="6" customFormat="1" ht="12.75">
      <c r="A14" s="15"/>
      <c r="B14" s="10"/>
      <c r="C14" s="4" t="s">
        <v>164</v>
      </c>
      <c r="D14" s="4" t="s">
        <v>90</v>
      </c>
      <c r="E14" s="13">
        <v>2009</v>
      </c>
      <c r="F14" s="12">
        <v>180000</v>
      </c>
    </row>
    <row r="15" spans="1:6" s="6" customFormat="1" ht="12.75">
      <c r="A15" s="15"/>
      <c r="B15" s="10"/>
      <c r="C15" s="4"/>
      <c r="D15" s="4"/>
      <c r="E15" s="13"/>
      <c r="F15" s="12"/>
    </row>
    <row r="16" spans="1:6" s="6" customFormat="1" ht="12.75">
      <c r="A16" s="15"/>
      <c r="B16" s="10"/>
      <c r="C16" s="4" t="s">
        <v>61</v>
      </c>
      <c r="D16" s="4"/>
      <c r="E16" s="13"/>
      <c r="F16" s="12">
        <f>SUM(F17:F18)</f>
        <v>735000</v>
      </c>
    </row>
    <row r="17" spans="1:6" s="6" customFormat="1" ht="132" customHeight="1">
      <c r="A17" s="15"/>
      <c r="B17" s="10"/>
      <c r="C17" s="4" t="s">
        <v>207</v>
      </c>
      <c r="D17" s="48" t="s">
        <v>90</v>
      </c>
      <c r="E17" s="13">
        <v>2009</v>
      </c>
      <c r="F17" s="12">
        <v>735000</v>
      </c>
    </row>
    <row r="18" spans="1:6" s="6" customFormat="1" ht="14.25" customHeight="1">
      <c r="A18" s="15"/>
      <c r="B18" s="10"/>
      <c r="C18" s="4"/>
      <c r="D18" s="4"/>
      <c r="E18" s="13"/>
      <c r="F18" s="12"/>
    </row>
    <row r="19" spans="1:6" s="6" customFormat="1" ht="12.75">
      <c r="A19" s="15"/>
      <c r="B19" s="10"/>
      <c r="C19" s="4" t="s">
        <v>32</v>
      </c>
      <c r="D19" s="4"/>
      <c r="E19" s="13"/>
      <c r="F19" s="12">
        <f>SUM(F20:F29)</f>
        <v>1343380</v>
      </c>
    </row>
    <row r="20" spans="1:6" s="6" customFormat="1" ht="23.25" customHeight="1">
      <c r="A20" s="15"/>
      <c r="B20" s="10"/>
      <c r="C20" s="4" t="s">
        <v>70</v>
      </c>
      <c r="D20" s="4" t="s">
        <v>71</v>
      </c>
      <c r="E20" s="13">
        <v>2009</v>
      </c>
      <c r="F20" s="12">
        <v>315000</v>
      </c>
    </row>
    <row r="21" spans="1:6" s="6" customFormat="1" ht="39" customHeight="1">
      <c r="A21" s="15"/>
      <c r="B21" s="10"/>
      <c r="C21" s="4" t="s">
        <v>72</v>
      </c>
      <c r="D21" s="4" t="s">
        <v>131</v>
      </c>
      <c r="E21" s="13">
        <v>2009</v>
      </c>
      <c r="F21" s="12">
        <v>136770</v>
      </c>
    </row>
    <row r="22" spans="1:6" s="6" customFormat="1" ht="34.5" customHeight="1">
      <c r="A22" s="15"/>
      <c r="B22" s="10"/>
      <c r="C22" s="4" t="s">
        <v>73</v>
      </c>
      <c r="D22" s="4" t="s">
        <v>132</v>
      </c>
      <c r="E22" s="13">
        <v>2009</v>
      </c>
      <c r="F22" s="12">
        <v>122780</v>
      </c>
    </row>
    <row r="23" spans="1:6" s="6" customFormat="1" ht="42" customHeight="1">
      <c r="A23" s="15"/>
      <c r="B23" s="10"/>
      <c r="C23" s="4" t="s">
        <v>74</v>
      </c>
      <c r="D23" s="4" t="s">
        <v>133</v>
      </c>
      <c r="E23" s="13">
        <v>2009</v>
      </c>
      <c r="F23" s="12">
        <v>397000</v>
      </c>
    </row>
    <row r="24" spans="1:6" s="6" customFormat="1" ht="39" customHeight="1">
      <c r="A24" s="15"/>
      <c r="B24" s="10"/>
      <c r="C24" s="4" t="s">
        <v>75</v>
      </c>
      <c r="D24" s="4" t="s">
        <v>134</v>
      </c>
      <c r="E24" s="13">
        <v>2009</v>
      </c>
      <c r="F24" s="12">
        <v>231000</v>
      </c>
    </row>
    <row r="25" spans="1:6" s="6" customFormat="1" ht="22.5" customHeight="1">
      <c r="A25" s="15"/>
      <c r="B25" s="10"/>
      <c r="C25" s="4" t="s">
        <v>76</v>
      </c>
      <c r="D25" s="4" t="s">
        <v>0</v>
      </c>
      <c r="E25" s="13">
        <v>2009</v>
      </c>
      <c r="F25" s="12">
        <v>33400</v>
      </c>
    </row>
    <row r="26" spans="1:6" s="6" customFormat="1" ht="22.5" customHeight="1">
      <c r="A26" s="15"/>
      <c r="B26" s="10"/>
      <c r="C26" s="4" t="s">
        <v>147</v>
      </c>
      <c r="D26" s="4" t="s">
        <v>0</v>
      </c>
      <c r="E26" s="13">
        <v>2009</v>
      </c>
      <c r="F26" s="12">
        <v>36720</v>
      </c>
    </row>
    <row r="27" spans="1:6" s="6" customFormat="1" ht="22.5" customHeight="1">
      <c r="A27" s="15"/>
      <c r="B27" s="10"/>
      <c r="C27" s="4" t="s">
        <v>136</v>
      </c>
      <c r="D27" s="4" t="s">
        <v>137</v>
      </c>
      <c r="E27" s="13" t="s">
        <v>31</v>
      </c>
      <c r="F27" s="12">
        <v>28140</v>
      </c>
    </row>
    <row r="28" spans="1:6" s="6" customFormat="1" ht="22.5" customHeight="1">
      <c r="A28" s="15"/>
      <c r="B28" s="10"/>
      <c r="C28" s="4" t="s">
        <v>145</v>
      </c>
      <c r="D28" s="4" t="s">
        <v>0</v>
      </c>
      <c r="E28" s="13">
        <v>2009</v>
      </c>
      <c r="F28" s="12">
        <v>34570</v>
      </c>
    </row>
    <row r="29" spans="1:6" s="6" customFormat="1" ht="22.5" customHeight="1">
      <c r="A29" s="15"/>
      <c r="B29" s="10"/>
      <c r="C29" s="4" t="s">
        <v>173</v>
      </c>
      <c r="D29" s="4" t="s">
        <v>0</v>
      </c>
      <c r="E29" s="13">
        <v>2009</v>
      </c>
      <c r="F29" s="12">
        <v>8000</v>
      </c>
    </row>
    <row r="30" spans="1:6" s="6" customFormat="1" ht="22.5" customHeight="1">
      <c r="A30" s="15"/>
      <c r="B30" s="10"/>
      <c r="C30" s="4"/>
      <c r="D30" s="4"/>
      <c r="E30" s="13"/>
      <c r="F30" s="12"/>
    </row>
    <row r="31" spans="1:6" s="6" customFormat="1" ht="12" customHeight="1">
      <c r="A31" s="15"/>
      <c r="B31" s="10"/>
      <c r="C31" s="10" t="s">
        <v>3</v>
      </c>
      <c r="D31" s="10"/>
      <c r="E31" s="7"/>
      <c r="F31" s="11">
        <f>F32</f>
        <v>217900</v>
      </c>
    </row>
    <row r="32" spans="1:6" s="6" customFormat="1" ht="22.5" customHeight="1">
      <c r="A32" s="15"/>
      <c r="B32" s="10"/>
      <c r="C32" s="4" t="s">
        <v>33</v>
      </c>
      <c r="D32" s="4"/>
      <c r="E32" s="13"/>
      <c r="F32" s="12">
        <f>SUM(F33:F35)</f>
        <v>217900</v>
      </c>
    </row>
    <row r="33" spans="1:6" ht="24.75" customHeight="1">
      <c r="A33" s="15"/>
      <c r="B33" s="10"/>
      <c r="C33" s="4" t="s">
        <v>77</v>
      </c>
      <c r="D33" s="4" t="s">
        <v>91</v>
      </c>
      <c r="E33" s="13">
        <v>2009</v>
      </c>
      <c r="F33" s="12">
        <v>65700</v>
      </c>
    </row>
    <row r="34" spans="1:6" ht="23.25" customHeight="1">
      <c r="A34" s="15"/>
      <c r="B34" s="10"/>
      <c r="C34" s="4" t="s">
        <v>78</v>
      </c>
      <c r="D34" s="4" t="s">
        <v>91</v>
      </c>
      <c r="E34" s="13">
        <v>2009</v>
      </c>
      <c r="F34" s="12">
        <v>152200</v>
      </c>
    </row>
    <row r="35" spans="1:6" ht="12.75">
      <c r="A35" s="15"/>
      <c r="B35" s="10"/>
      <c r="C35" s="4"/>
      <c r="D35" s="4"/>
      <c r="E35" s="13"/>
      <c r="F35" s="12"/>
    </row>
    <row r="36" spans="1:6" ht="12.75">
      <c r="A36" s="15"/>
      <c r="B36" s="10"/>
      <c r="C36" s="16" t="s">
        <v>4</v>
      </c>
      <c r="D36" s="16"/>
      <c r="E36" s="18"/>
      <c r="F36" s="19">
        <f>F37+F40+F43</f>
        <v>1611000</v>
      </c>
    </row>
    <row r="37" spans="1:6" ht="21.75" customHeight="1">
      <c r="A37" s="15"/>
      <c r="B37" s="10"/>
      <c r="C37" s="4" t="s">
        <v>13</v>
      </c>
      <c r="D37" s="10"/>
      <c r="E37" s="7"/>
      <c r="F37" s="12">
        <f>F38</f>
        <v>100000</v>
      </c>
    </row>
    <row r="38" spans="1:6" ht="34.5" customHeight="1">
      <c r="A38" s="15"/>
      <c r="B38" s="10"/>
      <c r="C38" s="4" t="s">
        <v>34</v>
      </c>
      <c r="D38" s="14" t="s">
        <v>111</v>
      </c>
      <c r="E38" s="13">
        <v>2009</v>
      </c>
      <c r="F38" s="12">
        <v>100000</v>
      </c>
    </row>
    <row r="39" spans="1:6" ht="11.25" customHeight="1">
      <c r="A39" s="15"/>
      <c r="B39" s="10"/>
      <c r="C39" s="4"/>
      <c r="D39" s="10"/>
      <c r="E39" s="13"/>
      <c r="F39" s="20"/>
    </row>
    <row r="40" spans="1:6" ht="12.75">
      <c r="A40" s="15"/>
      <c r="B40" s="10"/>
      <c r="C40" s="4" t="s">
        <v>14</v>
      </c>
      <c r="D40" s="4"/>
      <c r="E40" s="13"/>
      <c r="F40" s="12">
        <f>F41</f>
        <v>11000</v>
      </c>
    </row>
    <row r="41" spans="1:6" ht="23.25" customHeight="1">
      <c r="A41" s="15"/>
      <c r="B41" s="15"/>
      <c r="C41" s="4" t="s">
        <v>62</v>
      </c>
      <c r="D41" s="4"/>
      <c r="E41" s="13">
        <v>2009</v>
      </c>
      <c r="F41" s="12">
        <v>11000</v>
      </c>
    </row>
    <row r="42" spans="1:6" ht="14.25" customHeight="1">
      <c r="A42" s="15"/>
      <c r="B42" s="15"/>
      <c r="C42" s="4"/>
      <c r="D42" s="4"/>
      <c r="E42" s="13"/>
      <c r="F42" s="12"/>
    </row>
    <row r="43" spans="1:6" ht="12.75" customHeight="1">
      <c r="A43" s="15"/>
      <c r="B43" s="15"/>
      <c r="C43" s="4" t="s">
        <v>159</v>
      </c>
      <c r="D43" s="4"/>
      <c r="E43" s="13"/>
      <c r="F43" s="12">
        <f>SUM(F44)</f>
        <v>1500000</v>
      </c>
    </row>
    <row r="44" spans="1:6" ht="109.5" customHeight="1">
      <c r="A44" s="15"/>
      <c r="B44" s="15"/>
      <c r="C44" s="4" t="s">
        <v>169</v>
      </c>
      <c r="D44" s="4"/>
      <c r="E44" s="13">
        <v>2009</v>
      </c>
      <c r="F44" s="12">
        <v>1500000</v>
      </c>
    </row>
    <row r="45" spans="1:6" ht="12.75">
      <c r="A45" s="15"/>
      <c r="B45" s="15"/>
      <c r="C45" s="4"/>
      <c r="D45" s="4"/>
      <c r="E45" s="13"/>
      <c r="F45" s="12"/>
    </row>
    <row r="46" spans="1:6" ht="17.25" customHeight="1">
      <c r="A46" s="15"/>
      <c r="B46" s="15"/>
      <c r="C46" s="10" t="s">
        <v>5</v>
      </c>
      <c r="D46" s="10"/>
      <c r="E46" s="7"/>
      <c r="F46" s="11">
        <f>F47</f>
        <v>1055710</v>
      </c>
    </row>
    <row r="47" spans="1:6" ht="22.5">
      <c r="A47" s="15"/>
      <c r="B47" s="15"/>
      <c r="C47" s="14" t="s">
        <v>15</v>
      </c>
      <c r="D47" s="14"/>
      <c r="E47" s="68"/>
      <c r="F47" s="20">
        <f>SUM(F48:F56)</f>
        <v>1055710</v>
      </c>
    </row>
    <row r="48" spans="1:6" ht="27" customHeight="1">
      <c r="A48" s="15"/>
      <c r="B48" s="15"/>
      <c r="C48" s="4" t="s">
        <v>63</v>
      </c>
      <c r="D48" s="10"/>
      <c r="E48" s="13">
        <v>2009</v>
      </c>
      <c r="F48" s="12">
        <v>57555</v>
      </c>
    </row>
    <row r="49" spans="1:6" s="6" customFormat="1" ht="14.25" customHeight="1">
      <c r="A49" s="15"/>
      <c r="B49" s="15"/>
      <c r="C49" s="4" t="s">
        <v>64</v>
      </c>
      <c r="D49" s="4"/>
      <c r="E49" s="13">
        <v>2009</v>
      </c>
      <c r="F49" s="12">
        <v>8155</v>
      </c>
    </row>
    <row r="50" spans="1:6" s="6" customFormat="1" ht="12.75" customHeight="1">
      <c r="A50" s="15"/>
      <c r="B50" s="15"/>
      <c r="C50" s="4" t="s">
        <v>79</v>
      </c>
      <c r="D50" s="4" t="s">
        <v>112</v>
      </c>
      <c r="E50" s="13">
        <v>2009</v>
      </c>
      <c r="F50" s="12">
        <v>60000</v>
      </c>
    </row>
    <row r="51" spans="1:6" s="6" customFormat="1" ht="26.25" customHeight="1">
      <c r="A51" s="15"/>
      <c r="B51" s="10"/>
      <c r="C51" s="4" t="s">
        <v>80</v>
      </c>
      <c r="D51" s="4" t="s">
        <v>127</v>
      </c>
      <c r="E51" s="13">
        <v>2009</v>
      </c>
      <c r="F51" s="12">
        <v>60000</v>
      </c>
    </row>
    <row r="52" spans="1:6" s="6" customFormat="1" ht="36.75" customHeight="1">
      <c r="A52" s="15"/>
      <c r="B52" s="10"/>
      <c r="C52" s="4" t="s">
        <v>146</v>
      </c>
      <c r="D52" s="4"/>
      <c r="E52" s="13">
        <v>2009</v>
      </c>
      <c r="F52" s="12">
        <v>258000</v>
      </c>
    </row>
    <row r="53" spans="1:6" s="6" customFormat="1" ht="25.5" customHeight="1">
      <c r="A53" s="15"/>
      <c r="B53" s="10"/>
      <c r="C53" s="4" t="s">
        <v>87</v>
      </c>
      <c r="D53" s="4"/>
      <c r="E53" s="13">
        <v>2009</v>
      </c>
      <c r="F53" s="12">
        <v>242000</v>
      </c>
    </row>
    <row r="54" spans="1:6" s="6" customFormat="1" ht="43.5" customHeight="1">
      <c r="A54" s="15"/>
      <c r="B54" s="10"/>
      <c r="C54" s="4" t="s">
        <v>170</v>
      </c>
      <c r="D54" s="4"/>
      <c r="E54" s="13">
        <v>2009</v>
      </c>
      <c r="F54" s="12">
        <v>298000</v>
      </c>
    </row>
    <row r="55" spans="1:6" s="6" customFormat="1" ht="35.25" customHeight="1">
      <c r="A55" s="15"/>
      <c r="B55" s="10"/>
      <c r="C55" s="4" t="s">
        <v>175</v>
      </c>
      <c r="D55" s="4"/>
      <c r="E55" s="13" t="s">
        <v>31</v>
      </c>
      <c r="F55" s="12">
        <v>50000</v>
      </c>
    </row>
    <row r="56" spans="1:6" s="6" customFormat="1" ht="43.5" customHeight="1">
      <c r="A56" s="15"/>
      <c r="B56" s="10"/>
      <c r="C56" s="4" t="s">
        <v>176</v>
      </c>
      <c r="D56" s="4"/>
      <c r="E56" s="13">
        <v>2009</v>
      </c>
      <c r="F56" s="12">
        <v>22000</v>
      </c>
    </row>
    <row r="57" spans="1:6" s="6" customFormat="1" ht="12.75">
      <c r="A57" s="15"/>
      <c r="B57" s="10"/>
      <c r="C57" s="4"/>
      <c r="D57" s="4"/>
      <c r="E57" s="13"/>
      <c r="F57" s="12"/>
    </row>
    <row r="58" spans="1:6" s="6" customFormat="1" ht="27" customHeight="1">
      <c r="A58" s="15"/>
      <c r="B58" s="10"/>
      <c r="C58" s="21" t="s">
        <v>6</v>
      </c>
      <c r="D58" s="4"/>
      <c r="E58" s="13"/>
      <c r="F58" s="22">
        <f>SUM(F59,F62,F65,F68)</f>
        <v>461030</v>
      </c>
    </row>
    <row r="59" spans="1:6" s="6" customFormat="1" ht="16.5" customHeight="1">
      <c r="A59" s="15"/>
      <c r="B59" s="10"/>
      <c r="C59" s="14" t="s">
        <v>184</v>
      </c>
      <c r="D59" s="4"/>
      <c r="E59" s="13"/>
      <c r="F59" s="20">
        <f>SUM(F60)</f>
        <v>20000</v>
      </c>
    </row>
    <row r="60" spans="1:6" s="6" customFormat="1" ht="27" customHeight="1">
      <c r="A60" s="15"/>
      <c r="B60" s="10"/>
      <c r="C60" s="14" t="s">
        <v>182</v>
      </c>
      <c r="D60" s="4" t="s">
        <v>90</v>
      </c>
      <c r="E60" s="13">
        <v>2009</v>
      </c>
      <c r="F60" s="20">
        <v>20000</v>
      </c>
    </row>
    <row r="61" spans="1:6" s="6" customFormat="1" ht="16.5" customHeight="1">
      <c r="A61" s="15"/>
      <c r="B61" s="10"/>
      <c r="C61" s="21"/>
      <c r="D61" s="4"/>
      <c r="E61" s="13"/>
      <c r="F61" s="22"/>
    </row>
    <row r="62" spans="1:6" s="6" customFormat="1" ht="24" customHeight="1">
      <c r="A62" s="15"/>
      <c r="B62" s="10"/>
      <c r="C62" s="14" t="s">
        <v>81</v>
      </c>
      <c r="D62" s="4"/>
      <c r="E62" s="13"/>
      <c r="F62" s="20">
        <f>SUM(F63)</f>
        <v>40000</v>
      </c>
    </row>
    <row r="63" spans="1:6" s="6" customFormat="1" ht="25.5" customHeight="1">
      <c r="A63" s="15"/>
      <c r="B63" s="10"/>
      <c r="C63" s="14" t="s">
        <v>82</v>
      </c>
      <c r="D63" s="4" t="s">
        <v>90</v>
      </c>
      <c r="E63" s="13">
        <v>2009</v>
      </c>
      <c r="F63" s="20">
        <v>40000</v>
      </c>
    </row>
    <row r="64" spans="1:6" s="6" customFormat="1" ht="12.75">
      <c r="A64" s="15"/>
      <c r="B64" s="10"/>
      <c r="C64" s="21"/>
      <c r="D64" s="4"/>
      <c r="E64" s="13"/>
      <c r="F64" s="22"/>
    </row>
    <row r="65" spans="1:6" s="6" customFormat="1" ht="14.25" customHeight="1">
      <c r="A65" s="15"/>
      <c r="B65" s="10"/>
      <c r="C65" s="4" t="s">
        <v>16</v>
      </c>
      <c r="D65" s="4"/>
      <c r="E65" s="13"/>
      <c r="F65" s="12">
        <f>SUM(F66:F67)</f>
        <v>152610</v>
      </c>
    </row>
    <row r="66" spans="1:6" s="6" customFormat="1" ht="22.5" customHeight="1">
      <c r="A66" s="15"/>
      <c r="B66" s="10"/>
      <c r="C66" s="4" t="s">
        <v>65</v>
      </c>
      <c r="D66" s="4" t="s">
        <v>91</v>
      </c>
      <c r="E66" s="13">
        <v>2009</v>
      </c>
      <c r="F66" s="12">
        <v>152610</v>
      </c>
    </row>
    <row r="67" spans="1:6" s="6" customFormat="1" ht="12.75">
      <c r="A67" s="15"/>
      <c r="B67" s="10"/>
      <c r="C67" s="4"/>
      <c r="D67" s="4"/>
      <c r="E67" s="13"/>
      <c r="F67" s="12"/>
    </row>
    <row r="68" spans="1:6" ht="16.5" customHeight="1">
      <c r="A68" s="15"/>
      <c r="B68" s="10"/>
      <c r="C68" s="4" t="s">
        <v>17</v>
      </c>
      <c r="D68" s="4"/>
      <c r="E68" s="13"/>
      <c r="F68" s="12">
        <f>SUM(F69:F71)</f>
        <v>248420</v>
      </c>
    </row>
    <row r="69" spans="1:6" ht="45">
      <c r="A69" s="15"/>
      <c r="B69" s="10"/>
      <c r="C69" s="4" t="s">
        <v>163</v>
      </c>
      <c r="D69" s="4" t="s">
        <v>91</v>
      </c>
      <c r="E69" s="13">
        <v>2009</v>
      </c>
      <c r="F69" s="12">
        <v>185000</v>
      </c>
    </row>
    <row r="70" spans="1:6" ht="29.25" customHeight="1">
      <c r="A70" s="15"/>
      <c r="B70" s="10"/>
      <c r="C70" s="4" t="s">
        <v>186</v>
      </c>
      <c r="D70" s="4" t="s">
        <v>187</v>
      </c>
      <c r="E70" s="13">
        <v>2009</v>
      </c>
      <c r="F70" s="12">
        <v>55000</v>
      </c>
    </row>
    <row r="71" spans="1:6" ht="24" customHeight="1">
      <c r="A71" s="15"/>
      <c r="B71" s="10"/>
      <c r="C71" s="4" t="s">
        <v>130</v>
      </c>
      <c r="D71" s="4" t="s">
        <v>115</v>
      </c>
      <c r="E71" s="13">
        <v>2009</v>
      </c>
      <c r="F71" s="12">
        <v>8420</v>
      </c>
    </row>
    <row r="72" spans="1:6" ht="12" customHeight="1">
      <c r="A72" s="15"/>
      <c r="B72" s="10"/>
      <c r="C72" s="4"/>
      <c r="D72" s="4"/>
      <c r="E72" s="13"/>
      <c r="F72" s="12"/>
    </row>
    <row r="73" spans="1:6" ht="15.75" customHeight="1">
      <c r="A73" s="15"/>
      <c r="B73" s="10"/>
      <c r="C73" s="10" t="s">
        <v>7</v>
      </c>
      <c r="D73" s="10"/>
      <c r="E73" s="7"/>
      <c r="F73" s="11">
        <f>F74+F90+F95+F99</f>
        <v>6007350</v>
      </c>
    </row>
    <row r="74" spans="1:6" ht="14.25" customHeight="1">
      <c r="A74" s="15"/>
      <c r="B74" s="10"/>
      <c r="C74" s="4" t="s">
        <v>18</v>
      </c>
      <c r="D74" s="4"/>
      <c r="E74" s="13"/>
      <c r="F74" s="12">
        <f>SUM(F75:F88)</f>
        <v>3064421</v>
      </c>
    </row>
    <row r="75" spans="1:6" ht="27.75" customHeight="1">
      <c r="A75" s="15"/>
      <c r="B75" s="10"/>
      <c r="C75" s="4" t="s">
        <v>35</v>
      </c>
      <c r="D75" s="4"/>
      <c r="E75" s="13" t="s">
        <v>31</v>
      </c>
      <c r="F75" s="12">
        <v>1484500</v>
      </c>
    </row>
    <row r="76" spans="1:6" ht="20.25" customHeight="1">
      <c r="A76" s="15"/>
      <c r="B76" s="10"/>
      <c r="C76" s="4" t="s">
        <v>88</v>
      </c>
      <c r="D76" s="4" t="s">
        <v>92</v>
      </c>
      <c r="E76" s="13">
        <v>2009</v>
      </c>
      <c r="F76" s="12">
        <v>1000000</v>
      </c>
    </row>
    <row r="77" spans="1:6" ht="21" customHeight="1">
      <c r="A77" s="15"/>
      <c r="B77" s="10"/>
      <c r="C77" s="4" t="s">
        <v>89</v>
      </c>
      <c r="D77" s="4" t="s">
        <v>122</v>
      </c>
      <c r="E77" s="13">
        <v>2009</v>
      </c>
      <c r="F77" s="12">
        <v>18000</v>
      </c>
    </row>
    <row r="78" spans="1:6" ht="21" customHeight="1">
      <c r="A78" s="15"/>
      <c r="B78" s="10"/>
      <c r="C78" s="4" t="s">
        <v>113</v>
      </c>
      <c r="D78" s="49" t="s">
        <v>102</v>
      </c>
      <c r="E78" s="13">
        <v>2009</v>
      </c>
      <c r="F78" s="12">
        <v>16000</v>
      </c>
    </row>
    <row r="79" spans="1:6" ht="21" customHeight="1">
      <c r="A79" s="15"/>
      <c r="B79" s="10"/>
      <c r="C79" s="4" t="s">
        <v>116</v>
      </c>
      <c r="D79" s="49" t="s">
        <v>102</v>
      </c>
      <c r="E79" s="13">
        <v>2009</v>
      </c>
      <c r="F79" s="12">
        <v>49606</v>
      </c>
    </row>
    <row r="80" spans="1:6" ht="21" customHeight="1">
      <c r="A80" s="15"/>
      <c r="B80" s="10"/>
      <c r="C80" s="4" t="s">
        <v>123</v>
      </c>
      <c r="D80" s="49" t="s">
        <v>102</v>
      </c>
      <c r="E80" s="13">
        <v>2009</v>
      </c>
      <c r="F80" s="12">
        <v>15000</v>
      </c>
    </row>
    <row r="81" spans="1:6" ht="21" customHeight="1">
      <c r="A81" s="15"/>
      <c r="B81" s="10"/>
      <c r="C81" s="4" t="s">
        <v>94</v>
      </c>
      <c r="D81" s="49" t="s">
        <v>102</v>
      </c>
      <c r="E81" s="13">
        <v>2009</v>
      </c>
      <c r="F81" s="12">
        <v>8000</v>
      </c>
    </row>
    <row r="82" spans="1:6" ht="24" customHeight="1">
      <c r="A82" s="15"/>
      <c r="B82" s="10"/>
      <c r="C82" s="4" t="s">
        <v>138</v>
      </c>
      <c r="D82" s="49" t="s">
        <v>139</v>
      </c>
      <c r="E82" s="13" t="s">
        <v>31</v>
      </c>
      <c r="F82" s="12">
        <v>5000</v>
      </c>
    </row>
    <row r="83" spans="1:6" ht="24" customHeight="1">
      <c r="A83" s="15"/>
      <c r="B83" s="10"/>
      <c r="C83" s="4" t="s">
        <v>141</v>
      </c>
      <c r="D83" s="49" t="s">
        <v>142</v>
      </c>
      <c r="E83" s="13">
        <v>2009</v>
      </c>
      <c r="F83" s="12">
        <v>50000</v>
      </c>
    </row>
    <row r="84" spans="1:6" ht="24" customHeight="1">
      <c r="A84" s="15"/>
      <c r="B84" s="10"/>
      <c r="C84" s="4" t="s">
        <v>174</v>
      </c>
      <c r="D84" s="49"/>
      <c r="E84" s="13">
        <v>2009</v>
      </c>
      <c r="F84" s="12">
        <v>354921</v>
      </c>
    </row>
    <row r="85" spans="1:6" ht="24" customHeight="1">
      <c r="A85" s="15"/>
      <c r="B85" s="10"/>
      <c r="C85" s="4" t="s">
        <v>178</v>
      </c>
      <c r="D85" s="49"/>
      <c r="E85" s="13">
        <v>2009</v>
      </c>
      <c r="F85" s="12">
        <v>5394</v>
      </c>
    </row>
    <row r="86" spans="1:6" ht="24" customHeight="1">
      <c r="A86" s="15"/>
      <c r="B86" s="10"/>
      <c r="C86" s="4" t="s">
        <v>200</v>
      </c>
      <c r="D86" s="49"/>
      <c r="E86" s="13">
        <v>2009</v>
      </c>
      <c r="F86" s="12">
        <v>15000</v>
      </c>
    </row>
    <row r="87" spans="1:6" ht="46.5" customHeight="1">
      <c r="A87" s="15"/>
      <c r="B87" s="10"/>
      <c r="C87" s="4" t="s">
        <v>201</v>
      </c>
      <c r="D87" s="49"/>
      <c r="E87" s="13">
        <v>2009</v>
      </c>
      <c r="F87" s="12">
        <v>27000</v>
      </c>
    </row>
    <row r="88" spans="1:6" ht="37.5" customHeight="1">
      <c r="A88" s="15"/>
      <c r="B88" s="10"/>
      <c r="C88" s="4" t="s">
        <v>202</v>
      </c>
      <c r="D88" s="49"/>
      <c r="E88" s="13">
        <v>2009</v>
      </c>
      <c r="F88" s="12">
        <v>16000</v>
      </c>
    </row>
    <row r="89" spans="1:6" ht="15" customHeight="1">
      <c r="A89" s="15"/>
      <c r="B89" s="10"/>
      <c r="C89" s="4"/>
      <c r="D89" s="4"/>
      <c r="E89" s="13"/>
      <c r="F89" s="12"/>
    </row>
    <row r="90" spans="1:6" ht="13.5" customHeight="1">
      <c r="A90" s="15"/>
      <c r="B90" s="10"/>
      <c r="C90" s="4" t="s">
        <v>95</v>
      </c>
      <c r="D90" s="4"/>
      <c r="E90" s="13"/>
      <c r="F90" s="12">
        <f>SUM(F91:F93)</f>
        <v>56200</v>
      </c>
    </row>
    <row r="91" spans="1:6" ht="21" customHeight="1">
      <c r="A91" s="15"/>
      <c r="B91" s="10"/>
      <c r="C91" s="4" t="s">
        <v>114</v>
      </c>
      <c r="D91" s="4" t="s">
        <v>102</v>
      </c>
      <c r="E91" s="13">
        <v>2009</v>
      </c>
      <c r="F91" s="12">
        <v>5000</v>
      </c>
    </row>
    <row r="92" spans="1:6" ht="21" customHeight="1">
      <c r="A92" s="15"/>
      <c r="B92" s="10"/>
      <c r="C92" s="4" t="s">
        <v>203</v>
      </c>
      <c r="D92" s="4"/>
      <c r="E92" s="13">
        <v>2009</v>
      </c>
      <c r="F92" s="12">
        <v>40000</v>
      </c>
    </row>
    <row r="93" spans="1:6" ht="21" customHeight="1">
      <c r="A93" s="15"/>
      <c r="B93" s="10"/>
      <c r="C93" s="4" t="s">
        <v>204</v>
      </c>
      <c r="D93" s="4"/>
      <c r="E93" s="13">
        <v>2009</v>
      </c>
      <c r="F93" s="12">
        <v>11200</v>
      </c>
    </row>
    <row r="94" spans="1:6" ht="12.75">
      <c r="A94" s="15"/>
      <c r="B94" s="10"/>
      <c r="C94" s="4"/>
      <c r="D94" s="4"/>
      <c r="E94" s="13"/>
      <c r="F94" s="12"/>
    </row>
    <row r="95" spans="1:6" ht="12.75">
      <c r="A95" s="15"/>
      <c r="B95" s="10"/>
      <c r="C95" s="4" t="s">
        <v>19</v>
      </c>
      <c r="D95" s="4"/>
      <c r="E95" s="13"/>
      <c r="F95" s="12">
        <f>SUM(F96:F97)</f>
        <v>2873729</v>
      </c>
    </row>
    <row r="96" spans="1:6" ht="45" customHeight="1">
      <c r="A96" s="15"/>
      <c r="B96" s="10"/>
      <c r="C96" s="4" t="s">
        <v>58</v>
      </c>
      <c r="D96" s="4"/>
      <c r="E96" s="13" t="s">
        <v>31</v>
      </c>
      <c r="F96" s="23">
        <v>562729</v>
      </c>
    </row>
    <row r="97" spans="1:6" ht="27" customHeight="1">
      <c r="A97" s="15"/>
      <c r="B97" s="10"/>
      <c r="C97" s="4" t="s">
        <v>56</v>
      </c>
      <c r="D97" s="4"/>
      <c r="E97" s="13" t="s">
        <v>31</v>
      </c>
      <c r="F97" s="12">
        <v>2311000</v>
      </c>
    </row>
    <row r="98" spans="1:6" ht="12" customHeight="1">
      <c r="A98" s="15"/>
      <c r="B98" s="10"/>
      <c r="C98" s="4"/>
      <c r="D98" s="4"/>
      <c r="E98" s="13"/>
      <c r="F98" s="12"/>
    </row>
    <row r="99" spans="1:6" ht="24.75" customHeight="1">
      <c r="A99" s="15"/>
      <c r="B99" s="10"/>
      <c r="C99" s="4" t="s">
        <v>205</v>
      </c>
      <c r="D99" s="4"/>
      <c r="E99" s="13"/>
      <c r="F99" s="12">
        <f>SUM(F100)</f>
        <v>13000</v>
      </c>
    </row>
    <row r="100" spans="1:6" ht="27" customHeight="1">
      <c r="A100" s="15"/>
      <c r="B100" s="10"/>
      <c r="C100" s="4" t="s">
        <v>206</v>
      </c>
      <c r="D100" s="4"/>
      <c r="E100" s="13">
        <v>2009</v>
      </c>
      <c r="F100" s="12">
        <v>13000</v>
      </c>
    </row>
    <row r="101" spans="1:6" ht="12" customHeight="1">
      <c r="A101" s="15"/>
      <c r="B101" s="10"/>
      <c r="C101" s="4"/>
      <c r="D101" s="4"/>
      <c r="E101" s="13"/>
      <c r="F101" s="12"/>
    </row>
    <row r="102" spans="1:6" ht="15.75" customHeight="1">
      <c r="A102" s="15"/>
      <c r="B102" s="10"/>
      <c r="C102" s="21" t="s">
        <v>120</v>
      </c>
      <c r="D102" s="4"/>
      <c r="E102" s="13"/>
      <c r="F102" s="22">
        <f>SUM(F103,F107)</f>
        <v>36039</v>
      </c>
    </row>
    <row r="103" spans="1:6" ht="16.5" customHeight="1">
      <c r="A103" s="15"/>
      <c r="B103" s="10"/>
      <c r="C103" s="4" t="s">
        <v>160</v>
      </c>
      <c r="D103" s="4"/>
      <c r="E103" s="13"/>
      <c r="F103" s="12">
        <f>SUM(F104:F105)</f>
        <v>30000</v>
      </c>
    </row>
    <row r="104" spans="1:6" ht="35.25" customHeight="1">
      <c r="A104" s="15"/>
      <c r="B104" s="10"/>
      <c r="C104" s="4" t="s">
        <v>161</v>
      </c>
      <c r="D104" s="4" t="s">
        <v>90</v>
      </c>
      <c r="E104" s="13">
        <v>2009</v>
      </c>
      <c r="F104" s="12">
        <v>15000</v>
      </c>
    </row>
    <row r="105" spans="1:6" ht="67.5" customHeight="1">
      <c r="A105" s="15"/>
      <c r="B105" s="10"/>
      <c r="C105" s="4" t="s">
        <v>208</v>
      </c>
      <c r="D105" s="4" t="s">
        <v>90</v>
      </c>
      <c r="E105" s="13">
        <v>2009</v>
      </c>
      <c r="F105" s="12">
        <v>15000</v>
      </c>
    </row>
    <row r="106" spans="1:6" ht="18" customHeight="1">
      <c r="A106" s="15"/>
      <c r="B106" s="10"/>
      <c r="C106" s="4"/>
      <c r="D106" s="4"/>
      <c r="E106" s="13"/>
      <c r="F106" s="12"/>
    </row>
    <row r="107" spans="1:6" ht="23.25" customHeight="1">
      <c r="A107" s="15"/>
      <c r="B107" s="10"/>
      <c r="C107" s="4" t="s">
        <v>196</v>
      </c>
      <c r="D107" s="4"/>
      <c r="E107" s="13"/>
      <c r="F107" s="12">
        <f>SUM(F108)</f>
        <v>6039</v>
      </c>
    </row>
    <row r="108" spans="1:6" ht="33" customHeight="1">
      <c r="A108" s="15"/>
      <c r="B108" s="10"/>
      <c r="C108" s="4" t="s">
        <v>197</v>
      </c>
      <c r="D108" s="4"/>
      <c r="E108" s="13">
        <v>2009</v>
      </c>
      <c r="F108" s="12">
        <v>6039</v>
      </c>
    </row>
    <row r="109" spans="1:6" ht="12.75">
      <c r="A109" s="15"/>
      <c r="B109" s="10"/>
      <c r="C109" s="4"/>
      <c r="D109" s="4"/>
      <c r="E109" s="13"/>
      <c r="F109" s="12"/>
    </row>
    <row r="110" spans="1:6" ht="18.75" customHeight="1">
      <c r="A110" s="15"/>
      <c r="B110" s="10"/>
      <c r="C110" s="21" t="s">
        <v>8</v>
      </c>
      <c r="D110" s="21"/>
      <c r="E110" s="24"/>
      <c r="F110" s="22">
        <f>SUM(F111,F114)</f>
        <v>1004300</v>
      </c>
    </row>
    <row r="111" spans="1:6" ht="12.75">
      <c r="A111" s="15"/>
      <c r="B111" s="10"/>
      <c r="C111" s="4" t="s">
        <v>20</v>
      </c>
      <c r="D111" s="4"/>
      <c r="E111" s="13"/>
      <c r="F111" s="12">
        <f>SUM(F112)</f>
        <v>1000000</v>
      </c>
    </row>
    <row r="112" spans="1:6" ht="22.5">
      <c r="A112" s="15"/>
      <c r="B112" s="10"/>
      <c r="C112" s="4" t="s">
        <v>36</v>
      </c>
      <c r="D112" s="4"/>
      <c r="E112" s="13" t="s">
        <v>31</v>
      </c>
      <c r="F112" s="12">
        <v>1000000</v>
      </c>
    </row>
    <row r="113" spans="1:6" ht="12.75">
      <c r="A113" s="15"/>
      <c r="B113" s="10"/>
      <c r="C113" s="4"/>
      <c r="D113" s="4"/>
      <c r="E113" s="13"/>
      <c r="F113" s="12"/>
    </row>
    <row r="114" spans="1:6" ht="13.5" customHeight="1">
      <c r="A114" s="15"/>
      <c r="B114" s="10"/>
      <c r="C114" s="4" t="s">
        <v>66</v>
      </c>
      <c r="D114" s="4"/>
      <c r="E114" s="13"/>
      <c r="F114" s="12">
        <f>SUM(F115)</f>
        <v>4300</v>
      </c>
    </row>
    <row r="115" spans="1:6" ht="19.5" customHeight="1">
      <c r="A115" s="15"/>
      <c r="B115" s="10"/>
      <c r="C115" s="4" t="s">
        <v>67</v>
      </c>
      <c r="D115" s="4" t="s">
        <v>93</v>
      </c>
      <c r="E115" s="13">
        <v>2009</v>
      </c>
      <c r="F115" s="12">
        <v>4300</v>
      </c>
    </row>
    <row r="116" spans="1:6" ht="12.75">
      <c r="A116" s="15"/>
      <c r="B116" s="10"/>
      <c r="C116" s="4"/>
      <c r="D116" s="4"/>
      <c r="E116" s="13"/>
      <c r="F116" s="12"/>
    </row>
    <row r="117" spans="1:6" ht="24.75" customHeight="1">
      <c r="A117" s="15"/>
      <c r="B117" s="10"/>
      <c r="C117" s="21" t="s">
        <v>9</v>
      </c>
      <c r="D117" s="4"/>
      <c r="E117" s="13"/>
      <c r="F117" s="22">
        <f>SUM(F118,F122,F126)</f>
        <v>4915317</v>
      </c>
    </row>
    <row r="118" spans="1:6" ht="19.5" customHeight="1">
      <c r="A118" s="15"/>
      <c r="B118" s="10"/>
      <c r="C118" s="14" t="s">
        <v>21</v>
      </c>
      <c r="D118" s="4"/>
      <c r="E118" s="13"/>
      <c r="F118" s="20">
        <f>SUM(F119:F120)</f>
        <v>2704000</v>
      </c>
    </row>
    <row r="119" spans="1:6" ht="33" customHeight="1">
      <c r="A119" s="15"/>
      <c r="B119" s="10"/>
      <c r="C119" s="14" t="s">
        <v>149</v>
      </c>
      <c r="D119" s="4"/>
      <c r="E119" s="13" t="s">
        <v>31</v>
      </c>
      <c r="F119" s="20">
        <v>1604000</v>
      </c>
    </row>
    <row r="120" spans="1:6" ht="35.25" customHeight="1">
      <c r="A120" s="15"/>
      <c r="B120" s="10"/>
      <c r="C120" s="14" t="s">
        <v>154</v>
      </c>
      <c r="D120" s="4"/>
      <c r="E120" s="13">
        <v>2009</v>
      </c>
      <c r="F120" s="20">
        <v>1100000</v>
      </c>
    </row>
    <row r="121" spans="1:6" ht="15.75" customHeight="1">
      <c r="A121" s="15"/>
      <c r="B121" s="10"/>
      <c r="C121" s="14"/>
      <c r="D121" s="4"/>
      <c r="E121" s="13"/>
      <c r="F121" s="20"/>
    </row>
    <row r="122" spans="1:6" ht="23.25" customHeight="1">
      <c r="A122" s="15"/>
      <c r="B122" s="10"/>
      <c r="C122" s="14" t="s">
        <v>68</v>
      </c>
      <c r="D122" s="14"/>
      <c r="E122" s="13"/>
      <c r="F122" s="20">
        <f>SUM(F123:F124)</f>
        <v>1971360</v>
      </c>
    </row>
    <row r="123" spans="1:6" ht="23.25" customHeight="1">
      <c r="A123" s="15"/>
      <c r="B123" s="10"/>
      <c r="C123" s="14" t="s">
        <v>157</v>
      </c>
      <c r="D123" s="14"/>
      <c r="E123" s="13" t="s">
        <v>31</v>
      </c>
      <c r="F123" s="20">
        <v>1941360</v>
      </c>
    </row>
    <row r="124" spans="1:6" ht="38.25" customHeight="1">
      <c r="A124" s="15"/>
      <c r="B124" s="10"/>
      <c r="C124" s="14" t="s">
        <v>165</v>
      </c>
      <c r="D124" s="14" t="s">
        <v>102</v>
      </c>
      <c r="E124" s="13">
        <v>2009</v>
      </c>
      <c r="F124" s="20">
        <v>30000</v>
      </c>
    </row>
    <row r="125" spans="1:6" ht="11.25" customHeight="1">
      <c r="A125" s="15"/>
      <c r="B125" s="10"/>
      <c r="C125" s="14"/>
      <c r="D125" s="14"/>
      <c r="E125" s="13"/>
      <c r="F125" s="20"/>
    </row>
    <row r="126" spans="1:6" ht="15" customHeight="1">
      <c r="A126" s="15"/>
      <c r="B126" s="10"/>
      <c r="C126" s="55" t="s">
        <v>83</v>
      </c>
      <c r="D126" s="14"/>
      <c r="E126" s="13"/>
      <c r="F126" s="20">
        <f>SUM(F127:F150)</f>
        <v>239957</v>
      </c>
    </row>
    <row r="127" spans="1:6" ht="20.25" customHeight="1">
      <c r="A127" s="15"/>
      <c r="B127" s="10"/>
      <c r="C127" s="55" t="s">
        <v>84</v>
      </c>
      <c r="D127" s="14" t="s">
        <v>85</v>
      </c>
      <c r="E127" s="13">
        <v>2009</v>
      </c>
      <c r="F127" s="20">
        <v>26000</v>
      </c>
    </row>
    <row r="128" spans="1:6" ht="25.5" customHeight="1">
      <c r="A128" s="15"/>
      <c r="B128" s="10"/>
      <c r="C128" s="55" t="s">
        <v>86</v>
      </c>
      <c r="D128" s="14" t="s">
        <v>92</v>
      </c>
      <c r="E128" s="13">
        <v>2009</v>
      </c>
      <c r="F128" s="20">
        <v>27000</v>
      </c>
    </row>
    <row r="129" spans="1:6" ht="21" customHeight="1">
      <c r="A129" s="15"/>
      <c r="B129" s="10"/>
      <c r="C129" s="55" t="s">
        <v>128</v>
      </c>
      <c r="D129" s="14" t="s">
        <v>92</v>
      </c>
      <c r="E129" s="13">
        <v>2009</v>
      </c>
      <c r="F129" s="20">
        <v>12000</v>
      </c>
    </row>
    <row r="130" spans="1:6" ht="21" customHeight="1">
      <c r="A130" s="15"/>
      <c r="B130" s="10"/>
      <c r="C130" s="55" t="s">
        <v>117</v>
      </c>
      <c r="D130" s="14" t="s">
        <v>102</v>
      </c>
      <c r="E130" s="13">
        <v>2009</v>
      </c>
      <c r="F130" s="20">
        <v>12221</v>
      </c>
    </row>
    <row r="131" spans="1:6" ht="38.25" customHeight="1">
      <c r="A131" s="15"/>
      <c r="B131" s="10"/>
      <c r="C131" s="55" t="s">
        <v>129</v>
      </c>
      <c r="D131" s="14" t="s">
        <v>102</v>
      </c>
      <c r="E131" s="13">
        <v>2009</v>
      </c>
      <c r="F131" s="20">
        <v>5436</v>
      </c>
    </row>
    <row r="132" spans="1:6" ht="34.5" customHeight="1">
      <c r="A132" s="15"/>
      <c r="B132" s="10"/>
      <c r="C132" s="55" t="s">
        <v>118</v>
      </c>
      <c r="D132" s="14" t="s">
        <v>102</v>
      </c>
      <c r="E132" s="13">
        <v>2009</v>
      </c>
      <c r="F132" s="20">
        <v>4000</v>
      </c>
    </row>
    <row r="133" spans="1:6" ht="26.25" customHeight="1">
      <c r="A133" s="15"/>
      <c r="B133" s="10"/>
      <c r="C133" s="55" t="s">
        <v>96</v>
      </c>
      <c r="D133" s="14" t="s">
        <v>124</v>
      </c>
      <c r="E133" s="13">
        <v>2009</v>
      </c>
      <c r="F133" s="20">
        <v>3450</v>
      </c>
    </row>
    <row r="134" spans="1:6" ht="23.25" customHeight="1">
      <c r="A134" s="15"/>
      <c r="B134" s="10"/>
      <c r="C134" s="55" t="s">
        <v>97</v>
      </c>
      <c r="D134" s="14" t="s">
        <v>102</v>
      </c>
      <c r="E134" s="13">
        <v>2009</v>
      </c>
      <c r="F134" s="20">
        <v>9254</v>
      </c>
    </row>
    <row r="135" spans="1:6" ht="34.5" customHeight="1">
      <c r="A135" s="15"/>
      <c r="B135" s="10"/>
      <c r="C135" s="55" t="s">
        <v>199</v>
      </c>
      <c r="D135" s="14" t="s">
        <v>102</v>
      </c>
      <c r="E135" s="13">
        <v>2009</v>
      </c>
      <c r="F135" s="20">
        <v>14500</v>
      </c>
    </row>
    <row r="136" spans="1:6" ht="21" customHeight="1">
      <c r="A136" s="15"/>
      <c r="B136" s="10"/>
      <c r="C136" s="14" t="s">
        <v>98</v>
      </c>
      <c r="D136" s="14" t="s">
        <v>102</v>
      </c>
      <c r="E136" s="13">
        <v>2009</v>
      </c>
      <c r="F136" s="20">
        <v>1500</v>
      </c>
    </row>
    <row r="137" spans="1:6" ht="22.5" customHeight="1">
      <c r="A137" s="15"/>
      <c r="B137" s="10"/>
      <c r="C137" s="55" t="s">
        <v>99</v>
      </c>
      <c r="D137" s="14" t="s">
        <v>102</v>
      </c>
      <c r="E137" s="13">
        <v>2009</v>
      </c>
      <c r="F137" s="20">
        <v>3500</v>
      </c>
    </row>
    <row r="138" spans="1:6" ht="19.5" customHeight="1">
      <c r="A138" s="15"/>
      <c r="B138" s="10"/>
      <c r="C138" s="55" t="s">
        <v>100</v>
      </c>
      <c r="D138" s="14" t="s">
        <v>103</v>
      </c>
      <c r="E138" s="13">
        <v>2009</v>
      </c>
      <c r="F138" s="20">
        <v>14000</v>
      </c>
    </row>
    <row r="139" spans="1:6" ht="38.25" customHeight="1">
      <c r="A139" s="15"/>
      <c r="B139" s="10"/>
      <c r="C139" s="55" t="s">
        <v>121</v>
      </c>
      <c r="D139" s="14" t="s">
        <v>102</v>
      </c>
      <c r="E139" s="13">
        <v>2009</v>
      </c>
      <c r="F139" s="20">
        <v>8000</v>
      </c>
    </row>
    <row r="140" spans="1:6" ht="64.5" customHeight="1">
      <c r="A140" s="15"/>
      <c r="B140" s="10"/>
      <c r="C140" s="55" t="s">
        <v>119</v>
      </c>
      <c r="D140" s="14" t="s">
        <v>102</v>
      </c>
      <c r="E140" s="13">
        <v>2009</v>
      </c>
      <c r="F140" s="20">
        <v>30000</v>
      </c>
    </row>
    <row r="141" spans="1:6" ht="33" customHeight="1">
      <c r="A141" s="15"/>
      <c r="B141" s="10"/>
      <c r="C141" s="55" t="s">
        <v>166</v>
      </c>
      <c r="D141" s="14" t="s">
        <v>102</v>
      </c>
      <c r="E141" s="13">
        <v>2009</v>
      </c>
      <c r="F141" s="20">
        <v>16412</v>
      </c>
    </row>
    <row r="142" spans="1:6" ht="39" customHeight="1">
      <c r="A142" s="15"/>
      <c r="B142" s="10"/>
      <c r="C142" s="55" t="s">
        <v>167</v>
      </c>
      <c r="D142" s="14" t="s">
        <v>102</v>
      </c>
      <c r="E142" s="13">
        <v>2009</v>
      </c>
      <c r="F142" s="20">
        <v>4453</v>
      </c>
    </row>
    <row r="143" spans="1:6" ht="29.25" customHeight="1">
      <c r="A143" s="15"/>
      <c r="B143" s="10"/>
      <c r="C143" s="55" t="s">
        <v>168</v>
      </c>
      <c r="D143" s="14" t="s">
        <v>102</v>
      </c>
      <c r="E143" s="13">
        <v>2009</v>
      </c>
      <c r="F143" s="20">
        <v>3135</v>
      </c>
    </row>
    <row r="144" spans="1:6" ht="23.25" customHeight="1">
      <c r="A144" s="15"/>
      <c r="B144" s="10"/>
      <c r="C144" s="55" t="s">
        <v>156</v>
      </c>
      <c r="D144" s="14" t="s">
        <v>102</v>
      </c>
      <c r="E144" s="13">
        <v>2009</v>
      </c>
      <c r="F144" s="20">
        <v>9500</v>
      </c>
    </row>
    <row r="145" spans="1:6" ht="29.25" customHeight="1">
      <c r="A145" s="15"/>
      <c r="B145" s="10"/>
      <c r="C145" s="55" t="s">
        <v>101</v>
      </c>
      <c r="D145" s="14" t="s">
        <v>104</v>
      </c>
      <c r="E145" s="13">
        <v>2009</v>
      </c>
      <c r="F145" s="20">
        <v>6800</v>
      </c>
    </row>
    <row r="146" spans="1:6" ht="29.25" customHeight="1">
      <c r="A146" s="15"/>
      <c r="B146" s="10"/>
      <c r="C146" s="55" t="s">
        <v>162</v>
      </c>
      <c r="D146" s="14" t="s">
        <v>102</v>
      </c>
      <c r="E146" s="13">
        <v>2009</v>
      </c>
      <c r="F146" s="20">
        <v>3000</v>
      </c>
    </row>
    <row r="147" spans="1:6" ht="29.25" customHeight="1">
      <c r="A147" s="15"/>
      <c r="B147" s="10"/>
      <c r="C147" s="55" t="s">
        <v>172</v>
      </c>
      <c r="D147" s="14" t="s">
        <v>102</v>
      </c>
      <c r="E147" s="13">
        <v>2009</v>
      </c>
      <c r="F147" s="20">
        <v>5000</v>
      </c>
    </row>
    <row r="148" spans="1:6" ht="35.25" customHeight="1">
      <c r="A148" s="15"/>
      <c r="B148" s="10"/>
      <c r="C148" s="55" t="s">
        <v>177</v>
      </c>
      <c r="D148" s="14" t="s">
        <v>102</v>
      </c>
      <c r="E148" s="13">
        <v>2009</v>
      </c>
      <c r="F148" s="20">
        <v>5296</v>
      </c>
    </row>
    <row r="149" spans="1:6" ht="30" customHeight="1">
      <c r="A149" s="15"/>
      <c r="B149" s="10"/>
      <c r="C149" s="55" t="s">
        <v>189</v>
      </c>
      <c r="D149" s="14"/>
      <c r="E149" s="13">
        <v>2009</v>
      </c>
      <c r="F149" s="20">
        <v>3500</v>
      </c>
    </row>
    <row r="150" spans="1:6" ht="30.75" customHeight="1">
      <c r="A150" s="15"/>
      <c r="B150" s="10"/>
      <c r="C150" s="55" t="s">
        <v>190</v>
      </c>
      <c r="D150" s="14"/>
      <c r="E150" s="13">
        <v>2009</v>
      </c>
      <c r="F150" s="20">
        <v>12000</v>
      </c>
    </row>
    <row r="151" spans="1:6" ht="12.75" customHeight="1">
      <c r="A151" s="15"/>
      <c r="B151" s="10"/>
      <c r="C151" s="17"/>
      <c r="D151" s="4"/>
      <c r="E151" s="13"/>
      <c r="F151" s="12"/>
    </row>
    <row r="152" spans="1:6" ht="23.25" customHeight="1">
      <c r="A152" s="15"/>
      <c r="B152" s="10"/>
      <c r="C152" s="10" t="s">
        <v>10</v>
      </c>
      <c r="D152" s="10"/>
      <c r="E152" s="7"/>
      <c r="F152" s="11">
        <f>SUM(F153,F156,F159)</f>
        <v>4058705</v>
      </c>
    </row>
    <row r="153" spans="1:6" ht="23.25" customHeight="1">
      <c r="A153" s="15"/>
      <c r="B153" s="10"/>
      <c r="C153" s="14" t="s">
        <v>143</v>
      </c>
      <c r="D153" s="10"/>
      <c r="E153" s="7"/>
      <c r="F153" s="20">
        <f>SUM(F154)</f>
        <v>17080</v>
      </c>
    </row>
    <row r="154" spans="1:6" ht="23.25" customHeight="1">
      <c r="A154" s="15"/>
      <c r="B154" s="10"/>
      <c r="C154" s="14" t="s">
        <v>144</v>
      </c>
      <c r="D154" s="10"/>
      <c r="E154" s="68">
        <v>2009</v>
      </c>
      <c r="F154" s="20">
        <v>17080</v>
      </c>
    </row>
    <row r="155" spans="1:6" ht="16.5" customHeight="1">
      <c r="A155" s="15"/>
      <c r="B155" s="10"/>
      <c r="C155" s="10"/>
      <c r="D155" s="10"/>
      <c r="E155" s="7"/>
      <c r="F155" s="11"/>
    </row>
    <row r="156" spans="1:6" ht="23.25" customHeight="1">
      <c r="A156" s="15"/>
      <c r="B156" s="10"/>
      <c r="C156" s="4" t="s">
        <v>22</v>
      </c>
      <c r="D156" s="4"/>
      <c r="E156" s="13"/>
      <c r="F156" s="12">
        <f>SUM(F157:F158)</f>
        <v>4037000</v>
      </c>
    </row>
    <row r="157" spans="1:6" ht="23.25" customHeight="1">
      <c r="A157" s="15"/>
      <c r="B157" s="10"/>
      <c r="C157" s="4" t="s">
        <v>69</v>
      </c>
      <c r="D157" s="4"/>
      <c r="E157" s="13" t="s">
        <v>31</v>
      </c>
      <c r="F157" s="12">
        <v>4037000</v>
      </c>
    </row>
    <row r="158" spans="1:6" ht="12.75">
      <c r="A158" s="15"/>
      <c r="B158" s="10"/>
      <c r="C158" s="4"/>
      <c r="D158" s="4"/>
      <c r="E158" s="13"/>
      <c r="F158" s="12"/>
    </row>
    <row r="159" spans="1:6" ht="12.75">
      <c r="A159" s="15"/>
      <c r="B159" s="10"/>
      <c r="C159" s="4" t="s">
        <v>23</v>
      </c>
      <c r="D159" s="4"/>
      <c r="E159" s="13"/>
      <c r="F159" s="12">
        <f>F160</f>
        <v>4625</v>
      </c>
    </row>
    <row r="160" spans="1:6" ht="34.5" customHeight="1">
      <c r="A160" s="15"/>
      <c r="B160" s="10"/>
      <c r="C160" s="4" t="s">
        <v>37</v>
      </c>
      <c r="D160" s="4"/>
      <c r="E160" s="13" t="s">
        <v>31</v>
      </c>
      <c r="F160" s="12">
        <v>4625</v>
      </c>
    </row>
    <row r="161" spans="1:6" ht="15" customHeight="1">
      <c r="A161" s="15"/>
      <c r="B161" s="10"/>
      <c r="C161" s="4"/>
      <c r="D161" s="4"/>
      <c r="E161" s="13"/>
      <c r="F161" s="12"/>
    </row>
    <row r="162" spans="1:6" ht="16.5" customHeight="1">
      <c r="A162" s="15"/>
      <c r="B162" s="10"/>
      <c r="C162" s="10" t="s">
        <v>11</v>
      </c>
      <c r="D162" s="10"/>
      <c r="E162" s="7"/>
      <c r="F162" s="11">
        <f>SUM(F163)</f>
        <v>70191</v>
      </c>
    </row>
    <row r="163" spans="1:6" ht="12" customHeight="1">
      <c r="A163" s="15"/>
      <c r="B163" s="10"/>
      <c r="C163" s="4" t="s">
        <v>24</v>
      </c>
      <c r="D163" s="4"/>
      <c r="E163" s="13"/>
      <c r="F163" s="12">
        <f>SUM(F164:F166)</f>
        <v>70191</v>
      </c>
    </row>
    <row r="164" spans="1:6" ht="30" customHeight="1">
      <c r="A164" s="15"/>
      <c r="B164" s="10"/>
      <c r="C164" s="3" t="s">
        <v>153</v>
      </c>
      <c r="D164" s="4" t="s">
        <v>91</v>
      </c>
      <c r="E164" s="13">
        <v>2009</v>
      </c>
      <c r="F164" s="12">
        <v>22000</v>
      </c>
    </row>
    <row r="165" spans="1:6" ht="24" customHeight="1">
      <c r="A165" s="15"/>
      <c r="B165" s="10"/>
      <c r="C165" s="3" t="s">
        <v>155</v>
      </c>
      <c r="D165" s="4"/>
      <c r="E165" s="13">
        <v>2009</v>
      </c>
      <c r="F165" s="12">
        <v>25800</v>
      </c>
    </row>
    <row r="166" spans="1:6" ht="33" customHeight="1">
      <c r="A166" s="15"/>
      <c r="B166" s="10"/>
      <c r="C166" s="3" t="s">
        <v>192</v>
      </c>
      <c r="D166" s="4"/>
      <c r="E166" s="13">
        <v>2009</v>
      </c>
      <c r="F166" s="12">
        <v>22391</v>
      </c>
    </row>
    <row r="167" spans="1:6" ht="12.75">
      <c r="A167" s="15"/>
      <c r="B167" s="10"/>
      <c r="C167" s="10" t="s">
        <v>25</v>
      </c>
      <c r="D167" s="10"/>
      <c r="E167" s="7"/>
      <c r="F167" s="11">
        <f>F11+F31+F36+F46+F58+F73+F102+F110+F117+F152+F162</f>
        <v>22519922</v>
      </c>
    </row>
    <row r="168" ht="12.75">
      <c r="A168" s="15"/>
    </row>
    <row r="169" spans="1:5" ht="12.75">
      <c r="A169" s="15"/>
      <c r="D169" s="1"/>
      <c r="E169" s="1"/>
    </row>
    <row r="170" spans="1:5" ht="12.75">
      <c r="A170" s="15"/>
      <c r="D170" s="1" t="s">
        <v>12</v>
      </c>
      <c r="E170" s="1"/>
    </row>
    <row r="171" spans="1:5" ht="12.75" customHeight="1">
      <c r="A171" s="15"/>
      <c r="D171" s="1"/>
      <c r="E171" s="1"/>
    </row>
    <row r="172" ht="11.25" customHeight="1">
      <c r="A172" s="15"/>
    </row>
    <row r="173" spans="1:4" ht="15" customHeight="1">
      <c r="A173" s="15"/>
      <c r="D173" s="1" t="s">
        <v>126</v>
      </c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37.5" customHeight="1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21.75" customHeight="1">
      <c r="A189" s="15"/>
    </row>
    <row r="190" ht="23.25" customHeight="1">
      <c r="A190" s="15"/>
    </row>
    <row r="191" ht="12.75" customHeight="1">
      <c r="A191" s="15"/>
    </row>
    <row r="192" ht="12.75">
      <c r="A192" s="15"/>
    </row>
    <row r="193" ht="24" customHeight="1">
      <c r="A193" s="15"/>
    </row>
    <row r="194" ht="12.75">
      <c r="A194" s="15"/>
    </row>
    <row r="195" spans="1:6" s="6" customFormat="1" ht="12.75">
      <c r="A195" s="15"/>
      <c r="B195"/>
      <c r="C195"/>
      <c r="D195"/>
      <c r="E195"/>
      <c r="F195"/>
    </row>
    <row r="196" ht="12.75">
      <c r="A196" s="15"/>
    </row>
    <row r="197" ht="12.75">
      <c r="A197" s="25"/>
    </row>
    <row r="198" spans="1:6" s="6" customFormat="1" ht="12.75">
      <c r="A198"/>
      <c r="B198"/>
      <c r="C198"/>
      <c r="D198"/>
      <c r="E198"/>
      <c r="F198"/>
    </row>
  </sheetData>
  <mergeCells count="1">
    <mergeCell ref="B7:F7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30" max="255" man="1"/>
    <brk id="57" max="5" man="1"/>
    <brk id="88" max="5" man="1"/>
    <brk id="120" max="5" man="1"/>
    <brk id="1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34">
      <selection activeCell="K39" sqref="K39:L40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7109375" style="0" customWidth="1"/>
    <col min="5" max="5" width="13.8515625" style="0" customWidth="1"/>
    <col min="6" max="7" width="14.140625" style="0" customWidth="1"/>
    <col min="8" max="8" width="13.421875" style="0" customWidth="1"/>
    <col min="9" max="9" width="13.8515625" style="0" customWidth="1"/>
    <col min="10" max="10" width="13.7109375" style="0" customWidth="1"/>
    <col min="11" max="11" width="11.7109375" style="0" customWidth="1"/>
    <col min="12" max="12" width="12.00390625" style="0" customWidth="1"/>
    <col min="13" max="13" width="11.00390625" style="0" customWidth="1"/>
    <col min="15" max="15" width="4.8515625" style="0" customWidth="1"/>
  </cols>
  <sheetData>
    <row r="1" spans="8:13" ht="12.75">
      <c r="H1" s="5"/>
      <c r="I1" s="5"/>
      <c r="J1" s="5" t="s">
        <v>38</v>
      </c>
      <c r="K1" s="5"/>
      <c r="L1" s="5"/>
      <c r="M1" s="5"/>
    </row>
    <row r="2" spans="8:13" ht="12.75">
      <c r="H2" s="5"/>
      <c r="I2" s="5"/>
      <c r="J2" s="5" t="s">
        <v>150</v>
      </c>
      <c r="K2" s="5"/>
      <c r="L2" s="5"/>
      <c r="M2" s="5"/>
    </row>
    <row r="3" spans="8:13" ht="12.75">
      <c r="H3" s="5"/>
      <c r="I3" s="5"/>
      <c r="J3" s="5" t="s">
        <v>1</v>
      </c>
      <c r="K3" s="5"/>
      <c r="L3" s="5"/>
      <c r="M3" s="5"/>
    </row>
    <row r="4" spans="10:12" ht="12.75">
      <c r="J4" s="5" t="s">
        <v>152</v>
      </c>
      <c r="L4" s="5"/>
    </row>
    <row r="5" ht="12.75">
      <c r="L5" s="5"/>
    </row>
    <row r="6" spans="1:13" ht="17.25" customHeight="1">
      <c r="A6" s="102" t="s">
        <v>188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8" spans="1:12" ht="89.25" customHeight="1">
      <c r="A8" s="152" t="s">
        <v>26</v>
      </c>
      <c r="B8" s="155" t="s">
        <v>39</v>
      </c>
      <c r="C8" s="127" t="s">
        <v>40</v>
      </c>
      <c r="D8" s="127" t="s">
        <v>29</v>
      </c>
      <c r="E8" s="127" t="s">
        <v>43</v>
      </c>
      <c r="F8" s="137" t="s">
        <v>42</v>
      </c>
      <c r="G8" s="27" t="s">
        <v>41</v>
      </c>
      <c r="H8" s="135"/>
      <c r="I8" s="136"/>
      <c r="J8" s="67"/>
      <c r="K8" s="139" t="s">
        <v>44</v>
      </c>
      <c r="L8" s="140"/>
    </row>
    <row r="9" spans="1:12" ht="26.25" customHeight="1">
      <c r="A9" s="153"/>
      <c r="B9" s="156"/>
      <c r="C9" s="133"/>
      <c r="D9" s="128"/>
      <c r="E9" s="134"/>
      <c r="F9" s="138"/>
      <c r="G9" s="31"/>
      <c r="H9" s="28">
        <v>2009</v>
      </c>
      <c r="I9" s="29">
        <v>2010</v>
      </c>
      <c r="J9" s="30">
        <v>2011</v>
      </c>
      <c r="K9" s="141"/>
      <c r="L9" s="142"/>
    </row>
    <row r="10" spans="1:12" ht="21.75" customHeight="1">
      <c r="A10" s="153"/>
      <c r="B10" s="156"/>
      <c r="C10" s="133"/>
      <c r="D10" s="128"/>
      <c r="E10" s="61" t="s">
        <v>45</v>
      </c>
      <c r="F10" s="61" t="s">
        <v>45</v>
      </c>
      <c r="G10" s="61" t="s">
        <v>45</v>
      </c>
      <c r="H10" s="32" t="s">
        <v>45</v>
      </c>
      <c r="I10" s="32" t="s">
        <v>45</v>
      </c>
      <c r="J10" s="32" t="s">
        <v>45</v>
      </c>
      <c r="K10" s="143" t="s">
        <v>45</v>
      </c>
      <c r="L10" s="144"/>
    </row>
    <row r="11" spans="1:12" ht="21.75" customHeight="1">
      <c r="A11" s="154"/>
      <c r="B11" s="157"/>
      <c r="C11" s="134"/>
      <c r="D11" s="107"/>
      <c r="E11" s="61" t="s">
        <v>47</v>
      </c>
      <c r="F11" s="61" t="s">
        <v>47</v>
      </c>
      <c r="G11" s="61" t="s">
        <v>47</v>
      </c>
      <c r="H11" s="32" t="s">
        <v>46</v>
      </c>
      <c r="I11" s="32" t="s">
        <v>46</v>
      </c>
      <c r="J11" s="32" t="s">
        <v>46</v>
      </c>
      <c r="K11" s="143" t="s">
        <v>47</v>
      </c>
      <c r="L11" s="144"/>
    </row>
    <row r="12" spans="1:12" ht="13.5" thickBot="1">
      <c r="A12" s="33">
        <v>1</v>
      </c>
      <c r="B12" s="34">
        <v>2</v>
      </c>
      <c r="C12" s="34">
        <v>3</v>
      </c>
      <c r="D12" s="34">
        <v>4</v>
      </c>
      <c r="E12" s="76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145">
        <v>11</v>
      </c>
      <c r="L12" s="146"/>
    </row>
    <row r="13" spans="1:12" ht="22.5" customHeight="1">
      <c r="A13" s="117">
        <v>1</v>
      </c>
      <c r="B13" s="147" t="s">
        <v>193</v>
      </c>
      <c r="C13" s="121" t="s">
        <v>158</v>
      </c>
      <c r="D13" s="69" t="s">
        <v>105</v>
      </c>
      <c r="E13" s="36">
        <f aca="true" t="shared" si="0" ref="E13:E21">SUM(F13:G13)</f>
        <v>6806437</v>
      </c>
      <c r="F13" s="65"/>
      <c r="G13" s="35">
        <f aca="true" t="shared" si="1" ref="G13:G20">SUM(H13:J13)</f>
        <v>6806437</v>
      </c>
      <c r="H13" s="36">
        <v>824000</v>
      </c>
      <c r="I13" s="36">
        <v>5109173</v>
      </c>
      <c r="J13" s="36">
        <v>873264</v>
      </c>
      <c r="K13" s="113" t="s">
        <v>194</v>
      </c>
      <c r="L13" s="149"/>
    </row>
    <row r="14" spans="1:12" ht="23.25" customHeight="1" thickBot="1">
      <c r="A14" s="118"/>
      <c r="B14" s="148"/>
      <c r="C14" s="122"/>
      <c r="D14" s="57"/>
      <c r="E14" s="38">
        <f t="shared" si="0"/>
        <v>2472000</v>
      </c>
      <c r="F14" s="62"/>
      <c r="G14" s="78">
        <f t="shared" si="1"/>
        <v>2472000</v>
      </c>
      <c r="H14" s="39">
        <v>824000</v>
      </c>
      <c r="I14" s="39">
        <v>824000</v>
      </c>
      <c r="J14" s="39">
        <v>824000</v>
      </c>
      <c r="K14" s="150"/>
      <c r="L14" s="151"/>
    </row>
    <row r="15" spans="1:12" ht="17.25" customHeight="1">
      <c r="A15" s="117">
        <v>2</v>
      </c>
      <c r="B15" s="147" t="s">
        <v>136</v>
      </c>
      <c r="C15" s="121" t="s">
        <v>48</v>
      </c>
      <c r="D15" s="69" t="s">
        <v>109</v>
      </c>
      <c r="E15" s="36">
        <f t="shared" si="0"/>
        <v>1328140</v>
      </c>
      <c r="F15" s="65"/>
      <c r="G15" s="35">
        <f t="shared" si="1"/>
        <v>1328140</v>
      </c>
      <c r="H15" s="36">
        <v>28140</v>
      </c>
      <c r="I15" s="36">
        <v>1300000</v>
      </c>
      <c r="J15" s="73"/>
      <c r="K15" s="129"/>
      <c r="L15" s="130"/>
    </row>
    <row r="16" spans="1:12" ht="20.25" customHeight="1" thickBot="1">
      <c r="A16" s="118"/>
      <c r="B16" s="148"/>
      <c r="C16" s="122"/>
      <c r="D16" s="57"/>
      <c r="E16" s="39">
        <f t="shared" si="0"/>
        <v>1328140</v>
      </c>
      <c r="F16" s="62"/>
      <c r="G16" s="79">
        <f t="shared" si="1"/>
        <v>1328140</v>
      </c>
      <c r="H16" s="39">
        <v>28140</v>
      </c>
      <c r="I16" s="39">
        <v>1300000</v>
      </c>
      <c r="J16" s="39"/>
      <c r="K16" s="131"/>
      <c r="L16" s="132"/>
    </row>
    <row r="17" spans="1:12" ht="19.5" customHeight="1">
      <c r="A17" s="92">
        <v>3</v>
      </c>
      <c r="B17" s="158" t="s">
        <v>140</v>
      </c>
      <c r="C17" s="128" t="s">
        <v>48</v>
      </c>
      <c r="D17" s="59" t="s">
        <v>109</v>
      </c>
      <c r="E17" s="41">
        <f t="shared" si="0"/>
        <v>3905000</v>
      </c>
      <c r="F17" s="75"/>
      <c r="G17" s="70">
        <f t="shared" si="1"/>
        <v>3905000</v>
      </c>
      <c r="H17" s="41">
        <v>5000</v>
      </c>
      <c r="I17" s="41">
        <v>3900000</v>
      </c>
      <c r="J17" s="43"/>
      <c r="K17" s="169"/>
      <c r="L17" s="170"/>
    </row>
    <row r="18" spans="1:12" ht="18.75" customHeight="1" thickBot="1">
      <c r="A18" s="92"/>
      <c r="B18" s="158"/>
      <c r="C18" s="128"/>
      <c r="D18" s="59"/>
      <c r="E18" s="43">
        <f t="shared" si="0"/>
        <v>3905000</v>
      </c>
      <c r="F18" s="66"/>
      <c r="G18" s="74">
        <f t="shared" si="1"/>
        <v>3905000</v>
      </c>
      <c r="H18" s="43">
        <v>5000</v>
      </c>
      <c r="I18" s="43">
        <v>3900000</v>
      </c>
      <c r="J18" s="43"/>
      <c r="K18" s="169"/>
      <c r="L18" s="170"/>
    </row>
    <row r="19" spans="1:12" ht="36.75" customHeight="1">
      <c r="A19" s="117">
        <v>4</v>
      </c>
      <c r="B19" s="147" t="s">
        <v>49</v>
      </c>
      <c r="C19" s="121" t="s">
        <v>48</v>
      </c>
      <c r="D19" s="69" t="s">
        <v>106</v>
      </c>
      <c r="E19" s="36">
        <f t="shared" si="0"/>
        <v>3230539</v>
      </c>
      <c r="F19" s="65">
        <v>1746039</v>
      </c>
      <c r="G19" s="35">
        <f t="shared" si="1"/>
        <v>1484500</v>
      </c>
      <c r="H19" s="36">
        <v>1484500</v>
      </c>
      <c r="I19" s="36">
        <v>0</v>
      </c>
      <c r="J19" s="36">
        <v>0</v>
      </c>
      <c r="K19" s="175"/>
      <c r="L19" s="176"/>
    </row>
    <row r="20" spans="1:12" ht="15" customHeight="1" thickBot="1">
      <c r="A20" s="118"/>
      <c r="B20" s="148"/>
      <c r="C20" s="122"/>
      <c r="D20" s="57"/>
      <c r="E20" s="38">
        <f t="shared" si="0"/>
        <v>3230539</v>
      </c>
      <c r="F20" s="64">
        <v>1746039</v>
      </c>
      <c r="G20" s="78">
        <f t="shared" si="1"/>
        <v>1484500</v>
      </c>
      <c r="H20" s="38">
        <v>1484500</v>
      </c>
      <c r="I20" s="38">
        <v>0</v>
      </c>
      <c r="J20" s="38">
        <v>0</v>
      </c>
      <c r="K20" s="111"/>
      <c r="L20" s="112"/>
    </row>
    <row r="21" spans="1:12" ht="16.5" customHeight="1">
      <c r="A21" s="117">
        <v>5</v>
      </c>
      <c r="B21" s="121" t="s">
        <v>57</v>
      </c>
      <c r="C21" s="119" t="s">
        <v>50</v>
      </c>
      <c r="D21" s="54" t="s">
        <v>106</v>
      </c>
      <c r="E21" s="73">
        <f t="shared" si="0"/>
        <v>1492127</v>
      </c>
      <c r="F21" s="81">
        <v>929398</v>
      </c>
      <c r="G21" s="82">
        <f aca="true" t="shared" si="2" ref="G21:G36">SUM(H21:J21)</f>
        <v>562729</v>
      </c>
      <c r="H21" s="73">
        <v>562729</v>
      </c>
      <c r="I21" s="37">
        <v>0</v>
      </c>
      <c r="J21" s="37">
        <v>0</v>
      </c>
      <c r="K21" s="159" t="s">
        <v>135</v>
      </c>
      <c r="L21" s="160"/>
    </row>
    <row r="22" spans="1:12" ht="50.25" customHeight="1" thickBot="1">
      <c r="A22" s="118"/>
      <c r="B22" s="122"/>
      <c r="C22" s="120"/>
      <c r="D22" s="53"/>
      <c r="E22" s="38">
        <f aca="true" t="shared" si="3" ref="E22:E44">SUM(F22:G22)</f>
        <v>1342947</v>
      </c>
      <c r="F22" s="63">
        <v>780218</v>
      </c>
      <c r="G22" s="78">
        <f t="shared" si="2"/>
        <v>562729</v>
      </c>
      <c r="H22" s="38">
        <v>562729</v>
      </c>
      <c r="I22" s="42">
        <v>0</v>
      </c>
      <c r="J22" s="42">
        <v>0</v>
      </c>
      <c r="K22" s="161"/>
      <c r="L22" s="162"/>
    </row>
    <row r="23" spans="1:12" ht="21.75" customHeight="1">
      <c r="A23" s="117">
        <v>6</v>
      </c>
      <c r="B23" s="121" t="s">
        <v>51</v>
      </c>
      <c r="C23" s="119" t="s">
        <v>48</v>
      </c>
      <c r="D23" s="54"/>
      <c r="E23" s="73">
        <f t="shared" si="3"/>
        <v>4552022</v>
      </c>
      <c r="F23" s="80">
        <v>2241022</v>
      </c>
      <c r="G23" s="82">
        <v>2311000</v>
      </c>
      <c r="H23" s="36">
        <v>2311000</v>
      </c>
      <c r="I23" s="37">
        <v>0</v>
      </c>
      <c r="J23" s="37"/>
      <c r="K23" s="109">
        <v>0</v>
      </c>
      <c r="L23" s="174"/>
    </row>
    <row r="24" spans="1:12" ht="27.75" customHeight="1" thickBot="1">
      <c r="A24" s="118"/>
      <c r="B24" s="122"/>
      <c r="C24" s="120"/>
      <c r="D24" s="53" t="s">
        <v>106</v>
      </c>
      <c r="E24" s="38">
        <f t="shared" si="3"/>
        <v>4552022</v>
      </c>
      <c r="F24" s="64">
        <v>2241022</v>
      </c>
      <c r="G24" s="78">
        <f t="shared" si="2"/>
        <v>2311000</v>
      </c>
      <c r="H24" s="38">
        <v>2311000</v>
      </c>
      <c r="I24" s="38">
        <v>0</v>
      </c>
      <c r="J24" s="38"/>
      <c r="K24" s="115"/>
      <c r="L24" s="116"/>
    </row>
    <row r="25" spans="1:12" ht="17.25" customHeight="1">
      <c r="A25" s="123">
        <v>7</v>
      </c>
      <c r="B25" s="125" t="s">
        <v>36</v>
      </c>
      <c r="C25" s="119" t="s">
        <v>48</v>
      </c>
      <c r="D25" s="54" t="s">
        <v>107</v>
      </c>
      <c r="E25" s="73">
        <f t="shared" si="3"/>
        <v>6278440</v>
      </c>
      <c r="F25" s="83">
        <v>118440</v>
      </c>
      <c r="G25" s="82">
        <f t="shared" si="2"/>
        <v>6160000</v>
      </c>
      <c r="H25" s="73">
        <v>1000000</v>
      </c>
      <c r="I25" s="73">
        <v>5160000</v>
      </c>
      <c r="J25" s="36">
        <v>0</v>
      </c>
      <c r="K25" s="109"/>
      <c r="L25" s="110"/>
    </row>
    <row r="26" spans="1:14" ht="21.75" customHeight="1" thickBot="1">
      <c r="A26" s="124"/>
      <c r="B26" s="126"/>
      <c r="C26" s="120"/>
      <c r="D26" s="53"/>
      <c r="E26" s="38">
        <f t="shared" si="3"/>
        <v>6278440</v>
      </c>
      <c r="F26" s="64">
        <v>118440</v>
      </c>
      <c r="G26" s="78">
        <f t="shared" si="2"/>
        <v>6160000</v>
      </c>
      <c r="H26" s="38">
        <v>1000000</v>
      </c>
      <c r="I26" s="38">
        <v>5160000</v>
      </c>
      <c r="J26" s="39">
        <v>0</v>
      </c>
      <c r="K26" s="111"/>
      <c r="L26" s="112"/>
      <c r="N26" s="26"/>
    </row>
    <row r="27" spans="1:12" ht="27.75" customHeight="1">
      <c r="A27" s="117">
        <v>8</v>
      </c>
      <c r="B27" s="121" t="s">
        <v>52</v>
      </c>
      <c r="C27" s="119" t="s">
        <v>48</v>
      </c>
      <c r="D27" s="54" t="s">
        <v>108</v>
      </c>
      <c r="E27" s="73">
        <f t="shared" si="3"/>
        <v>1970710</v>
      </c>
      <c r="F27" s="83">
        <v>366710</v>
      </c>
      <c r="G27" s="82">
        <f t="shared" si="2"/>
        <v>1604000</v>
      </c>
      <c r="H27" s="73">
        <v>1604000</v>
      </c>
      <c r="I27" s="36">
        <v>0</v>
      </c>
      <c r="J27" s="36">
        <v>0</v>
      </c>
      <c r="K27" s="113"/>
      <c r="L27" s="114"/>
    </row>
    <row r="28" spans="1:12" ht="24" customHeight="1" thickBot="1">
      <c r="A28" s="118"/>
      <c r="B28" s="122"/>
      <c r="C28" s="120"/>
      <c r="D28" s="53"/>
      <c r="E28" s="38">
        <f t="shared" si="3"/>
        <v>1970710</v>
      </c>
      <c r="F28" s="64">
        <v>366710</v>
      </c>
      <c r="G28" s="78">
        <f t="shared" si="2"/>
        <v>1604000</v>
      </c>
      <c r="H28" s="38">
        <v>1604000</v>
      </c>
      <c r="I28" s="39">
        <v>0</v>
      </c>
      <c r="J28" s="39">
        <v>0</v>
      </c>
      <c r="K28" s="115"/>
      <c r="L28" s="116"/>
    </row>
    <row r="29" spans="1:12" ht="36.75" customHeight="1">
      <c r="A29" s="117">
        <v>9</v>
      </c>
      <c r="B29" s="121" t="s">
        <v>54</v>
      </c>
      <c r="C29" s="54" t="s">
        <v>53</v>
      </c>
      <c r="D29" s="54" t="s">
        <v>109</v>
      </c>
      <c r="E29" s="73">
        <f t="shared" si="3"/>
        <v>900000</v>
      </c>
      <c r="F29" s="83">
        <v>0</v>
      </c>
      <c r="G29" s="82">
        <f t="shared" si="2"/>
        <v>900000</v>
      </c>
      <c r="H29" s="73">
        <v>0</v>
      </c>
      <c r="I29" s="73">
        <v>900000</v>
      </c>
      <c r="J29" s="36"/>
      <c r="K29" s="113" t="s">
        <v>181</v>
      </c>
      <c r="L29" s="171"/>
    </row>
    <row r="30" spans="1:12" ht="15" customHeight="1" thickBot="1">
      <c r="A30" s="92"/>
      <c r="B30" s="128"/>
      <c r="C30" s="60"/>
      <c r="D30" s="60"/>
      <c r="E30" s="71">
        <f t="shared" si="3"/>
        <v>180000</v>
      </c>
      <c r="F30" s="85">
        <v>0</v>
      </c>
      <c r="G30" s="72">
        <f t="shared" si="2"/>
        <v>180000</v>
      </c>
      <c r="H30" s="71">
        <v>0</v>
      </c>
      <c r="I30" s="71">
        <v>180000</v>
      </c>
      <c r="J30" s="43"/>
      <c r="K30" s="172"/>
      <c r="L30" s="173"/>
    </row>
    <row r="31" spans="1:12" ht="24.75" customHeight="1">
      <c r="A31" s="117">
        <v>10</v>
      </c>
      <c r="B31" s="121" t="s">
        <v>198</v>
      </c>
      <c r="C31" s="119" t="s">
        <v>53</v>
      </c>
      <c r="D31" s="54" t="s">
        <v>105</v>
      </c>
      <c r="E31" s="73">
        <f t="shared" si="3"/>
        <v>1500000</v>
      </c>
      <c r="F31" s="83">
        <v>0</v>
      </c>
      <c r="G31" s="82">
        <f t="shared" si="2"/>
        <v>1500000</v>
      </c>
      <c r="H31" s="36"/>
      <c r="I31" s="36"/>
      <c r="J31" s="36">
        <v>1500000</v>
      </c>
      <c r="K31" s="113" t="s">
        <v>180</v>
      </c>
      <c r="L31" s="149"/>
    </row>
    <row r="32" spans="1:12" ht="18.75" customHeight="1" thickBot="1">
      <c r="A32" s="118"/>
      <c r="B32" s="122"/>
      <c r="C32" s="120"/>
      <c r="D32" s="58"/>
      <c r="E32" s="38">
        <f t="shared" si="3"/>
        <v>300000</v>
      </c>
      <c r="F32" s="64">
        <v>0</v>
      </c>
      <c r="G32" s="78">
        <f t="shared" si="2"/>
        <v>300000</v>
      </c>
      <c r="H32" s="39"/>
      <c r="I32" s="39"/>
      <c r="J32" s="39">
        <v>300000</v>
      </c>
      <c r="K32" s="163"/>
      <c r="L32" s="164"/>
    </row>
    <row r="33" spans="1:12" ht="18.75" customHeight="1">
      <c r="A33" s="117">
        <v>11</v>
      </c>
      <c r="B33" s="121" t="s">
        <v>157</v>
      </c>
      <c r="C33" s="119" t="s">
        <v>48</v>
      </c>
      <c r="D33" s="54" t="s">
        <v>107</v>
      </c>
      <c r="E33" s="73">
        <f t="shared" si="3"/>
        <v>2550494</v>
      </c>
      <c r="F33" s="83">
        <v>0</v>
      </c>
      <c r="G33" s="82">
        <f t="shared" si="2"/>
        <v>2550494</v>
      </c>
      <c r="H33" s="36">
        <v>1941360</v>
      </c>
      <c r="I33" s="36">
        <v>609134</v>
      </c>
      <c r="J33" s="36"/>
      <c r="K33" s="113" t="s">
        <v>195</v>
      </c>
      <c r="L33" s="149"/>
    </row>
    <row r="34" spans="1:12" ht="39" customHeight="1" thickBot="1">
      <c r="A34" s="118"/>
      <c r="B34" s="122"/>
      <c r="C34" s="120"/>
      <c r="D34" s="53"/>
      <c r="E34" s="38">
        <f t="shared" si="3"/>
        <v>420603</v>
      </c>
      <c r="F34" s="64">
        <v>0</v>
      </c>
      <c r="G34" s="78">
        <f t="shared" si="2"/>
        <v>420603</v>
      </c>
      <c r="H34" s="39">
        <v>321131</v>
      </c>
      <c r="I34" s="39">
        <v>99472</v>
      </c>
      <c r="J34" s="39"/>
      <c r="K34" s="163"/>
      <c r="L34" s="164"/>
    </row>
    <row r="35" spans="1:12" ht="15" customHeight="1">
      <c r="A35" s="117">
        <v>12</v>
      </c>
      <c r="B35" s="121" t="s">
        <v>69</v>
      </c>
      <c r="C35" s="119" t="s">
        <v>48</v>
      </c>
      <c r="D35" s="54" t="s">
        <v>110</v>
      </c>
      <c r="E35" s="73">
        <f>SUM(F35:G35)</f>
        <v>5275756</v>
      </c>
      <c r="F35" s="83">
        <v>1238756</v>
      </c>
      <c r="G35" s="82">
        <f t="shared" si="2"/>
        <v>4037000</v>
      </c>
      <c r="H35" s="73">
        <v>4037000</v>
      </c>
      <c r="I35" s="73">
        <v>0</v>
      </c>
      <c r="J35" s="84">
        <v>0</v>
      </c>
      <c r="K35" s="109">
        <v>0</v>
      </c>
      <c r="L35" s="174"/>
    </row>
    <row r="36" spans="1:12" ht="43.5" customHeight="1" thickBot="1">
      <c r="A36" s="118"/>
      <c r="B36" s="122"/>
      <c r="C36" s="120"/>
      <c r="D36" s="53"/>
      <c r="E36" s="38">
        <f t="shared" si="3"/>
        <v>5275756</v>
      </c>
      <c r="F36" s="64">
        <v>1238756</v>
      </c>
      <c r="G36" s="78">
        <f t="shared" si="2"/>
        <v>4037000</v>
      </c>
      <c r="H36" s="38">
        <v>4037000</v>
      </c>
      <c r="I36" s="38">
        <v>0</v>
      </c>
      <c r="J36" s="44">
        <v>0</v>
      </c>
      <c r="K36" s="115"/>
      <c r="L36" s="116"/>
    </row>
    <row r="37" spans="1:12" ht="54" customHeight="1">
      <c r="A37" s="117">
        <v>13</v>
      </c>
      <c r="B37" s="121" t="s">
        <v>37</v>
      </c>
      <c r="C37" s="165" t="s">
        <v>48</v>
      </c>
      <c r="D37" s="56" t="s">
        <v>171</v>
      </c>
      <c r="E37" s="73">
        <f t="shared" si="3"/>
        <v>16454702</v>
      </c>
      <c r="F37" s="83">
        <v>328583</v>
      </c>
      <c r="G37" s="82">
        <v>16126119</v>
      </c>
      <c r="H37" s="73">
        <v>4625</v>
      </c>
      <c r="I37" s="73">
        <v>5014799</v>
      </c>
      <c r="J37" s="87">
        <v>5113820</v>
      </c>
      <c r="K37" s="166" t="s">
        <v>191</v>
      </c>
      <c r="L37" s="149"/>
    </row>
    <row r="38" spans="1:12" ht="33" customHeight="1" thickBot="1">
      <c r="A38" s="118"/>
      <c r="B38" s="122"/>
      <c r="C38" s="120"/>
      <c r="D38" s="53"/>
      <c r="E38" s="71">
        <f t="shared" si="3"/>
        <v>5169657</v>
      </c>
      <c r="F38" s="85">
        <v>328583</v>
      </c>
      <c r="G38" s="72">
        <v>4841074</v>
      </c>
      <c r="H38" s="71">
        <v>4625</v>
      </c>
      <c r="I38" s="71">
        <v>1504440</v>
      </c>
      <c r="J38" s="71">
        <v>1534146</v>
      </c>
      <c r="K38" s="115"/>
      <c r="L38" s="116"/>
    </row>
    <row r="39" spans="1:12" ht="35.25" customHeight="1">
      <c r="A39" s="104">
        <v>15</v>
      </c>
      <c r="B39" s="93" t="s">
        <v>185</v>
      </c>
      <c r="C39" s="108" t="s">
        <v>48</v>
      </c>
      <c r="D39" s="108" t="s">
        <v>179</v>
      </c>
      <c r="E39" s="40">
        <f t="shared" si="3"/>
        <v>8948912</v>
      </c>
      <c r="F39" s="88">
        <v>0</v>
      </c>
      <c r="G39" s="89">
        <v>8948912</v>
      </c>
      <c r="H39" s="40">
        <v>50000</v>
      </c>
      <c r="I39" s="40">
        <v>165920</v>
      </c>
      <c r="J39" s="40">
        <v>3922213</v>
      </c>
      <c r="K39" s="94" t="s">
        <v>209</v>
      </c>
      <c r="L39" s="94"/>
    </row>
    <row r="40" spans="1:12" ht="33" customHeight="1">
      <c r="A40" s="105"/>
      <c r="B40" s="93"/>
      <c r="C40" s="108"/>
      <c r="D40" s="108"/>
      <c r="E40" s="40">
        <f t="shared" si="3"/>
        <v>1384837</v>
      </c>
      <c r="F40" s="88">
        <v>0</v>
      </c>
      <c r="G40" s="89">
        <v>1384837</v>
      </c>
      <c r="H40" s="40">
        <v>50000</v>
      </c>
      <c r="I40" s="40">
        <v>24888</v>
      </c>
      <c r="J40" s="40">
        <v>588332</v>
      </c>
      <c r="K40" s="94"/>
      <c r="L40" s="94"/>
    </row>
    <row r="41" spans="1:12" ht="33" customHeight="1">
      <c r="A41" s="98">
        <v>16</v>
      </c>
      <c r="B41" s="106" t="s">
        <v>183</v>
      </c>
      <c r="C41" s="108" t="s">
        <v>48</v>
      </c>
      <c r="D41" s="104">
        <v>2010</v>
      </c>
      <c r="E41" s="40">
        <f t="shared" si="3"/>
        <v>75000</v>
      </c>
      <c r="F41" s="88"/>
      <c r="G41" s="89">
        <f>SUM(H41:J41)</f>
        <v>75000</v>
      </c>
      <c r="H41" s="41"/>
      <c r="I41" s="41">
        <v>75000</v>
      </c>
      <c r="J41" s="41"/>
      <c r="K41" s="96"/>
      <c r="L41" s="97"/>
    </row>
    <row r="42" spans="1:12" ht="33" customHeight="1" thickBot="1">
      <c r="A42" s="92"/>
      <c r="B42" s="107"/>
      <c r="C42" s="108"/>
      <c r="D42" s="105"/>
      <c r="E42" s="40">
        <f t="shared" si="3"/>
        <v>75000</v>
      </c>
      <c r="F42" s="88"/>
      <c r="G42" s="89">
        <f>SUM(H42:J42)</f>
        <v>75000</v>
      </c>
      <c r="H42" s="41"/>
      <c r="I42" s="41">
        <v>75000</v>
      </c>
      <c r="J42" s="41"/>
      <c r="K42" s="101"/>
      <c r="L42" s="95"/>
    </row>
    <row r="43" spans="1:12" ht="27" customHeight="1">
      <c r="A43" s="104">
        <v>17</v>
      </c>
      <c r="B43" s="106" t="s">
        <v>78</v>
      </c>
      <c r="C43" s="108" t="s">
        <v>48</v>
      </c>
      <c r="D43" s="104" t="s">
        <v>109</v>
      </c>
      <c r="E43" s="40">
        <f t="shared" si="3"/>
        <v>182200</v>
      </c>
      <c r="F43" s="88"/>
      <c r="G43" s="89">
        <f>SUM(H43:J43)</f>
        <v>182200</v>
      </c>
      <c r="H43" s="41">
        <v>152200</v>
      </c>
      <c r="I43" s="41">
        <v>30000</v>
      </c>
      <c r="J43" s="41"/>
      <c r="K43" s="99"/>
      <c r="L43" s="100"/>
    </row>
    <row r="44" spans="1:12" ht="25.5" customHeight="1" thickBot="1">
      <c r="A44" s="105"/>
      <c r="B44" s="107"/>
      <c r="C44" s="108"/>
      <c r="D44" s="105"/>
      <c r="E44" s="40">
        <f t="shared" si="3"/>
        <v>182200</v>
      </c>
      <c r="F44" s="88"/>
      <c r="G44" s="89">
        <f>SUM(H44:J44)</f>
        <v>182200</v>
      </c>
      <c r="H44" s="41">
        <v>152200</v>
      </c>
      <c r="I44" s="41">
        <v>30000</v>
      </c>
      <c r="J44" s="41"/>
      <c r="K44" s="101"/>
      <c r="L44" s="95"/>
    </row>
    <row r="45" spans="1:12" ht="27.75" customHeight="1">
      <c r="A45" s="86"/>
      <c r="B45" s="45" t="s">
        <v>43</v>
      </c>
      <c r="C45" s="31"/>
      <c r="D45" s="31"/>
      <c r="E45" s="90">
        <f aca="true" t="shared" si="4" ref="E45:J46">SUM(E13,E15,E17,E19,E21,E23,E25,E27,E29,E31,E33,E35,E37,E39,E41,E43)</f>
        <v>65450479</v>
      </c>
      <c r="F45" s="90">
        <f t="shared" si="4"/>
        <v>6968948</v>
      </c>
      <c r="G45" s="90">
        <f t="shared" si="4"/>
        <v>58481531</v>
      </c>
      <c r="H45" s="90">
        <f t="shared" si="4"/>
        <v>14004554</v>
      </c>
      <c r="I45" s="90">
        <f t="shared" si="4"/>
        <v>22264026</v>
      </c>
      <c r="J45" s="90">
        <f t="shared" si="4"/>
        <v>11409297</v>
      </c>
      <c r="K45" s="167"/>
      <c r="L45" s="168"/>
    </row>
    <row r="46" spans="1:12" ht="27.75" customHeight="1" thickBot="1">
      <c r="A46" s="46"/>
      <c r="B46" s="47" t="s">
        <v>55</v>
      </c>
      <c r="C46" s="47"/>
      <c r="D46" s="47"/>
      <c r="E46" s="91">
        <f t="shared" si="4"/>
        <v>38067851</v>
      </c>
      <c r="F46" s="91">
        <f t="shared" si="4"/>
        <v>6819768</v>
      </c>
      <c r="G46" s="91">
        <f t="shared" si="4"/>
        <v>31248083</v>
      </c>
      <c r="H46" s="91">
        <f t="shared" si="4"/>
        <v>12384325</v>
      </c>
      <c r="I46" s="91">
        <f t="shared" si="4"/>
        <v>13097800</v>
      </c>
      <c r="J46" s="91">
        <f t="shared" si="4"/>
        <v>3246478</v>
      </c>
      <c r="K46" s="115"/>
      <c r="L46" s="116"/>
    </row>
    <row r="47" ht="17.25" customHeight="1"/>
    <row r="48" ht="30" customHeight="1"/>
    <row r="49" spans="8:10" ht="17.25" customHeight="1">
      <c r="H49" s="1" t="s">
        <v>12</v>
      </c>
      <c r="I49" s="1"/>
      <c r="J49" s="1"/>
    </row>
    <row r="50" spans="8:12" ht="22.5" customHeight="1">
      <c r="H50" s="1"/>
      <c r="I50" s="1"/>
      <c r="J50" s="1"/>
      <c r="L50" s="1"/>
    </row>
    <row r="51" spans="8:10" ht="14.25" customHeight="1">
      <c r="H51" s="1"/>
      <c r="I51" s="1"/>
      <c r="J51" s="1"/>
    </row>
    <row r="52" spans="8:16" ht="11.25" customHeight="1">
      <c r="H52" s="1" t="s">
        <v>125</v>
      </c>
      <c r="I52" s="1"/>
      <c r="J52" s="1"/>
      <c r="P52" s="26"/>
    </row>
    <row r="53" ht="10.5" customHeight="1">
      <c r="L53" s="2"/>
    </row>
    <row r="54" ht="15.75" customHeight="1"/>
    <row r="55" ht="18" customHeight="1">
      <c r="M55" s="2"/>
    </row>
  </sheetData>
  <mergeCells count="79">
    <mergeCell ref="K45:L46"/>
    <mergeCell ref="K17:L18"/>
    <mergeCell ref="B29:B30"/>
    <mergeCell ref="K29:L30"/>
    <mergeCell ref="K35:L36"/>
    <mergeCell ref="K31:L32"/>
    <mergeCell ref="K19:L20"/>
    <mergeCell ref="K23:L24"/>
    <mergeCell ref="B27:B28"/>
    <mergeCell ref="B33:B34"/>
    <mergeCell ref="A37:A38"/>
    <mergeCell ref="B37:B38"/>
    <mergeCell ref="C37:C38"/>
    <mergeCell ref="K37:L38"/>
    <mergeCell ref="C33:C34"/>
    <mergeCell ref="K33:L34"/>
    <mergeCell ref="A35:A36"/>
    <mergeCell ref="B35:B36"/>
    <mergeCell ref="C35:C36"/>
    <mergeCell ref="A21:A22"/>
    <mergeCell ref="B21:B22"/>
    <mergeCell ref="C21:C22"/>
    <mergeCell ref="K21:L22"/>
    <mergeCell ref="A17:A18"/>
    <mergeCell ref="B17:B18"/>
    <mergeCell ref="C17:C18"/>
    <mergeCell ref="A19:A20"/>
    <mergeCell ref="B19:B20"/>
    <mergeCell ref="C19:C20"/>
    <mergeCell ref="B15:B16"/>
    <mergeCell ref="A15:A16"/>
    <mergeCell ref="C15:C16"/>
    <mergeCell ref="A8:A11"/>
    <mergeCell ref="B8:B11"/>
    <mergeCell ref="K12:L12"/>
    <mergeCell ref="A13:A14"/>
    <mergeCell ref="B13:B14"/>
    <mergeCell ref="C13:C14"/>
    <mergeCell ref="K13:L14"/>
    <mergeCell ref="D8:D11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A23:A24"/>
    <mergeCell ref="B23:B24"/>
    <mergeCell ref="C23:C24"/>
    <mergeCell ref="A25:A26"/>
    <mergeCell ref="B25:B26"/>
    <mergeCell ref="C25:C26"/>
    <mergeCell ref="D39:D40"/>
    <mergeCell ref="K25:L26"/>
    <mergeCell ref="K27:L28"/>
    <mergeCell ref="A29:A30"/>
    <mergeCell ref="A27:A28"/>
    <mergeCell ref="C27:C28"/>
    <mergeCell ref="A31:A32"/>
    <mergeCell ref="B31:B32"/>
    <mergeCell ref="C31:C32"/>
    <mergeCell ref="A33:A34"/>
    <mergeCell ref="K43:L44"/>
    <mergeCell ref="K41:L42"/>
    <mergeCell ref="A39:A40"/>
    <mergeCell ref="A41:A42"/>
    <mergeCell ref="B41:B42"/>
    <mergeCell ref="C41:C42"/>
    <mergeCell ref="D41:D42"/>
    <mergeCell ref="B39:B40"/>
    <mergeCell ref="C39:C40"/>
    <mergeCell ref="K39:L40"/>
    <mergeCell ref="A43:A44"/>
    <mergeCell ref="B43:B44"/>
    <mergeCell ref="C43:C44"/>
    <mergeCell ref="D43:D44"/>
  </mergeCell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2009-11-03T08:48:21Z</cp:lastPrinted>
  <dcterms:created xsi:type="dcterms:W3CDTF">2008-01-11T07:16:34Z</dcterms:created>
  <dcterms:modified xsi:type="dcterms:W3CDTF">2009-11-03T11:03:57Z</dcterms:modified>
  <cp:category/>
  <cp:version/>
  <cp:contentType/>
  <cp:contentStatus/>
</cp:coreProperties>
</file>