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3" sheetId="1" r:id="rId1"/>
    <sheet name="Zał.9" sheetId="2" r:id="rId2"/>
  </sheets>
  <definedNames>
    <definedName name="_xlnm.Print_Area" localSheetId="0">'Zał.3'!$B$2:$F$165</definedName>
  </definedNames>
  <calcPr fullCalcOnLoad="1"/>
</workbook>
</file>

<file path=xl/sharedStrings.xml><?xml version="1.0" encoding="utf-8"?>
<sst xmlns="http://schemas.openxmlformats.org/spreadsheetml/2006/main" count="329" uniqueCount="213">
  <si>
    <t>Rozdz.92604 Instytucje kultury fizycznej</t>
  </si>
  <si>
    <t>Zakup boksów ruchomych dla  Zabrzega</t>
  </si>
  <si>
    <t>Dobudowa oświetlenia na bocznych ulicach Korfantego</t>
  </si>
  <si>
    <t xml:space="preserve">Budowa obiektu sportowego – budowa otwartego kompleksu rekreacyjno – sportowego w Bronowie
</t>
  </si>
  <si>
    <t>Termomodernizacja budynku OSP Ligota</t>
  </si>
  <si>
    <t xml:space="preserve">Budowa sali gimnastycznej przy SP Nr 2 przy ul. Węglowej w Czechowicach – Diedzicach 
</t>
  </si>
  <si>
    <t>przetarg</t>
  </si>
  <si>
    <t xml:space="preserve"> zgodnie z opracowanym projektem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</si>
  <si>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</si>
  <si>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</si>
  <si>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</si>
  <si>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</si>
  <si>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</si>
  <si>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</si>
  <si>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</si>
  <si>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</si>
  <si>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</si>
  <si>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</si>
  <si>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Dział 600 Transport i łączność</t>
  </si>
  <si>
    <t>Dział 750 Administracja publiczna</t>
  </si>
  <si>
    <t>Dział 801 Oświata i wychowanie</t>
  </si>
  <si>
    <t>Dział 852 Pomoc społeczna</t>
  </si>
  <si>
    <t>Dział 926 Kultura fizyczna i sport</t>
  </si>
  <si>
    <t>Przewodniczący Rady Miejskiej</t>
  </si>
  <si>
    <t>L.p.</t>
  </si>
  <si>
    <t>Urząd Miejski</t>
  </si>
  <si>
    <t>AZK</t>
  </si>
  <si>
    <t>Plan na 2010r.</t>
  </si>
  <si>
    <t>PKM</t>
  </si>
  <si>
    <t>Budowa Miejskiej Sieci Teleinformatycznej w Gminie Czechowice-Dziedzice</t>
  </si>
  <si>
    <t>RAZEM: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</si>
  <si>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</si>
  <si>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</si>
  <si>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</si>
  <si>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</si>
  <si>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</si>
  <si>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</si>
  <si>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</si>
  <si>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</si>
  <si>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dotacja, jednostki pomocnicze</t>
  </si>
  <si>
    <t>Rozdz.60016 Drogi publiczne gminne</t>
  </si>
  <si>
    <t>Przebudowa ul. Klasztornej</t>
  </si>
  <si>
    <t>75 mb/ jednostki pomocnicze</t>
  </si>
  <si>
    <t>Budowa odwodnienia ul. Wodnej - projekt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</si>
  <si>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</si>
  <si>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</si>
  <si>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</si>
  <si>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</si>
  <si>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</si>
  <si>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</si>
  <si>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</si>
  <si>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</si>
  <si>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</si>
  <si>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Rozdz.75412 Ochotnicze straże pożarne</t>
  </si>
  <si>
    <t>Rozbudowa budynku OSP przy ul. Barlickiego</t>
  </si>
  <si>
    <t>Rozdz.80101 Szkoły podstawowe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</si>
  <si>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</si>
  <si>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</si>
  <si>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</si>
  <si>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</si>
  <si>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</si>
  <si>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</si>
  <si>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</si>
  <si>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</si>
  <si>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</si>
  <si>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</si>
  <si>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</si>
  <si>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</si>
  <si>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</si>
  <si>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</si>
  <si>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</si>
  <si>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</si>
  <si>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</si>
  <si>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</si>
  <si>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</si>
  <si>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</si>
  <si>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Dobudowa oświetlenia ul. Stromej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</si>
  <si>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</si>
  <si>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</si>
  <si>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</si>
  <si>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</si>
  <si>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</si>
  <si>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</si>
  <si>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</si>
  <si>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</si>
  <si>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</si>
  <si>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</si>
  <si>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</si>
  <si>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</si>
  <si>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</si>
  <si>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</si>
  <si>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</si>
  <si>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</si>
  <si>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</si>
  <si>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</si>
  <si>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</si>
  <si>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</si>
  <si>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>2010-2011</t>
  </si>
  <si>
    <t>2009-2013</t>
  </si>
  <si>
    <t>2 225 000 w 2013r.</t>
  </si>
  <si>
    <t>Ogółem środki budżetowe</t>
  </si>
  <si>
    <t xml:space="preserve">       mgr Marek Kwaśny</t>
  </si>
  <si>
    <t>2006-2013</t>
  </si>
  <si>
    <t xml:space="preserve">Projekt przebudowy ul. Zabiele </t>
  </si>
  <si>
    <t xml:space="preserve">Projekt przebudowy ul. Bory i części ul. Koło od mostu na rzece Wapienica do ul. Bory  
</t>
  </si>
  <si>
    <t>dotacja RPOW 2011- 430 327 zł</t>
  </si>
  <si>
    <t xml:space="preserve">Rekultywacja składowiska odpadów  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</si>
  <si>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</si>
  <si>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</si>
  <si>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</si>
  <si>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</si>
  <si>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</si>
  <si>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</si>
  <si>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</si>
  <si>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z dnia 19 stycznia 2010 r.</t>
  </si>
  <si>
    <t>Nowoczesna komunikacja w Czechowicach-Dziedzicach - zakup autobusów oraz wdrożenie systemu zarządzania flotą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</si>
  <si>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</si>
  <si>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</si>
  <si>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</si>
  <si>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</si>
  <si>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</si>
  <si>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</si>
  <si>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</si>
  <si>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</si>
  <si>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</si>
  <si>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</si>
  <si>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</si>
  <si>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</si>
  <si>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</si>
  <si>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</si>
  <si>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</si>
  <si>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</si>
  <si>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</si>
  <si>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</si>
  <si>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</si>
  <si>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</si>
  <si>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dotacja, jednostki pomocnicze         -79 140 zł</t>
  </si>
  <si>
    <t>dotacja, jednostki pomocnicze         -33 800 zł</t>
  </si>
  <si>
    <t>Dobudowa oświetlenia ul. Jeżynowej</t>
  </si>
  <si>
    <t>Przebudowa ul Zabiele na odcinku 250m od ul. Bestwińskiej</t>
  </si>
  <si>
    <t xml:space="preserve">Modernizacja drogi gminnej 350290S ul. Niska w Sołectwie Ligota 
</t>
  </si>
  <si>
    <t>Monitoring i alarm w sali sportowej w GP Nr 2 Cz-Dz</t>
  </si>
  <si>
    <t>Monitoring i alarm w sali sportowej w GP Nr 3 Cz-Dz</t>
  </si>
  <si>
    <t>Zakup kosiarki – traktora do GP Nr 1 Cz-Dz</t>
  </si>
  <si>
    <t xml:space="preserve">projekt, realizacja i nadzór inwestorski </t>
  </si>
  <si>
    <t>Modernizacja i przebudowa istniejącego boiska do piłki plażowej w celu wydzielenia drugiego boiska</t>
  </si>
  <si>
    <t xml:space="preserve">Dotacja dla OSP Dziedzice na zakup sprzętu nagłaśniającego
</t>
  </si>
  <si>
    <t xml:space="preserve">Dotacja dla OSP Bronów na zakup samochodu bojowego </t>
  </si>
  <si>
    <t xml:space="preserve">         mgr Marek Kwaśny</t>
  </si>
  <si>
    <t xml:space="preserve">dotacja 67 150 zł (2011) dotacja 3 208 280 zł (2012), realizacja w 2013r.(wartość zadania 3 264 625 zł, w tym dotacja 2 274 534 zł, śr własne 990 091 zł) </t>
  </si>
  <si>
    <t xml:space="preserve">Zakup oprogramowania </t>
  </si>
  <si>
    <t>Zakup agregatu prądotwórczego - OSP Dziedzice</t>
  </si>
  <si>
    <t>Załącznik Nr 3- po zmianach</t>
  </si>
  <si>
    <t>Załącznik Nr 9 - po zmianach</t>
  </si>
  <si>
    <t xml:space="preserve">dotacja z FRKF w 2010r.- 200 000 zł, dotacja w 2011r.- 400 000 zł </t>
  </si>
  <si>
    <t>rozdz. 75416 Straż Miejska</t>
  </si>
  <si>
    <t xml:space="preserve">Rozbudowa systemu monitoringu dla potrzeb parku miejskiego na osiedlu „Północ” 
</t>
  </si>
  <si>
    <t>Projekt przebudowy ul. Przebiśniegów, Storczyków i Hiacyntów</t>
  </si>
  <si>
    <t>Rozdz. 60078 Usuwanie skutków klęsk żywiołowych</t>
  </si>
  <si>
    <t>Rozdz. 90078 Usuwanie skutków klęsk żywiołowych</t>
  </si>
  <si>
    <t>Budowa ronda na skrzyżowaniu ul. Niepodległości z ul. Mickiewicza i Kołłątaja</t>
  </si>
  <si>
    <t>opracowanie koncepcji, wydzielenie gruntów, wykupy gruntów</t>
  </si>
  <si>
    <t>Budowa kanalizacji sanitarnej w ul. Łagodnej w Czechowicach - Dziedzicach</t>
  </si>
  <si>
    <t>koncepcja wydzielenia pasa drogowego drogi publicznej gminnej i przebudowy drogi wraz z odwodnieniem łącznie z ul. Grabowiec i ul. Wierzbową boczną</t>
  </si>
  <si>
    <t>koncepcja wydzielenia pasa drogowego drogi publicznej gminnej i przebudowy drogi wraz z odwodnieniem</t>
  </si>
  <si>
    <t xml:space="preserve">Przebudowa drogi wewnętrznej w ramach Koncepcji Samorządu Województwa Śląskiego wspierania rozwoju lotnisk lokalnych 
</t>
  </si>
  <si>
    <t xml:space="preserve">opracowanie dokumentacji projektowej </t>
  </si>
  <si>
    <t xml:space="preserve">Przebudowa dwóch przepustów w ciągu drogi gminnej ul. Kopaniny w Bronowie
</t>
  </si>
  <si>
    <t xml:space="preserve">Przebudowa przepustu w ciągu drogi gminnej ul. Zawodzie w Ligocie
</t>
  </si>
  <si>
    <t>realizacja i nadzór</t>
  </si>
  <si>
    <t>projekt</t>
  </si>
  <si>
    <t xml:space="preserve"> projekt, jednostki pomocnicze,</t>
  </si>
  <si>
    <t>realizacja i nadzór inwestorski</t>
  </si>
  <si>
    <t>projekt i realizacja</t>
  </si>
  <si>
    <t>realizacja</t>
  </si>
  <si>
    <t>projekt wykonawczy, realizacja, nadzór</t>
  </si>
  <si>
    <t>koncepcja</t>
  </si>
  <si>
    <t xml:space="preserve">Przebudowa przepustu w ciągu drogi gminnej ul. Ochodzka w km 1+792 w Czechowicach-Dziedzicach
</t>
  </si>
  <si>
    <t xml:space="preserve">Przebudowa ul. Wodnej w Czechowicach-Dziedzicach </t>
  </si>
  <si>
    <t xml:space="preserve">Przebudowa przepustu w ciągu ul. Jasnej w Czechowicach-Dziedzicach
</t>
  </si>
  <si>
    <t xml:space="preserve">Projekt budowlany na przebudowę drogi powiatowej 4426S Landek  - Ligota  – Mazańcowice - Stare Bielsko (wraz z rondem)
</t>
  </si>
  <si>
    <t xml:space="preserve">Projekt budowlany drogi powiatowej 4454S – ul. Traugutta w Czechowicach-Dziedzicach wraz z przebudową skrzyżowania z ul. Drzymały i ul. Narutowicza na rondo
</t>
  </si>
  <si>
    <t>Projekt budowlany i budowa chodnika w ciągu ul. Miliardowickiej</t>
  </si>
  <si>
    <t>Budowa chodnika w ciągu drogi powiatowej 4428S ul. Ligocka i ul. Czechowicka w miejscowości Ligota</t>
  </si>
  <si>
    <t xml:space="preserve">Modernizacja drogi gminnej 3502260S ul. Woźniacka w Sołectwie Bronów </t>
  </si>
  <si>
    <t xml:space="preserve">Przebudowa drogi gminnej Nr 350265S ul. Bory w km 0+000 -0+764 i części drogi gminnej 350277 S ul. Koło w km 0+000-0+447 od ul. Bory do ul. Zajęczej
</t>
  </si>
  <si>
    <t xml:space="preserve">Przebudowa ul. Wierzbowej w Czechowicach-Dziedzicach </t>
  </si>
  <si>
    <t xml:space="preserve">Przebudowa przepustu w ciągu drogi gminnej ul. Wodna w km 2+178 w Czechowicach-Dziedzicach
</t>
  </si>
  <si>
    <t xml:space="preserve">Przebudowa przepustu w ciągu drogi gminnej ul. Bratnia w km 0+043 w Czechowicach-Dziedzicach
</t>
  </si>
  <si>
    <t>Rozbudowa budynku Zespołu Szkół w Zabrzegu- projekt</t>
  </si>
  <si>
    <t xml:space="preserve">Utworzenie szkolnego placu zabaw w SP Nr 2 w Ligocie
</t>
  </si>
  <si>
    <t xml:space="preserve">Utworzenie szkolnego placu zabaw w Zespole Szkół w Zabrzegu
</t>
  </si>
  <si>
    <t>Zakup nagłośnienia do sali gimnastycznej w ZS w Ligocie</t>
  </si>
  <si>
    <t xml:space="preserve">Zamontowanie lampy oświetleniowej na ul. Młyńskiej w Czechowicach-Dziedzicach
</t>
  </si>
  <si>
    <t xml:space="preserve">Budowa kanalizacji deszczowej w ciągu ul. Renarda w Czechowicach-Dziedzicach
</t>
  </si>
  <si>
    <t xml:space="preserve">Budowa kanału odprowadzającego wody deszczowe z Osiedli „Renardowice” i "Barbara” od skrzyżowania ul. Topolowej i ul. Jasnej do terenów firmy „Marbet”
</t>
  </si>
  <si>
    <t xml:space="preserve">Budowa kanału odprowadzającego wody deszczowe z Osiedli "Centrum",„Północ” i „Renardowice” od skrzyżowania ul. Jasnej i ul. Św. Barbary do rzeki Wisły 
</t>
  </si>
  <si>
    <t>Przebudowa ul. Kolistej w Czechowicach - Dziedzicach</t>
  </si>
  <si>
    <t xml:space="preserve">Przebudowa ul. Ochodzkiej </t>
  </si>
  <si>
    <t>Przebudowa ul. Księża Grobel w Czechowicach - Dziedzicach</t>
  </si>
  <si>
    <t>przetarg na projekt</t>
  </si>
  <si>
    <t>Rozdz. 80148 Stołówki szkolne iprzedszkolne</t>
  </si>
  <si>
    <t>Przebudowa ul. Burzej w Ligocie</t>
  </si>
  <si>
    <t xml:space="preserve">obręb Kaniów i obręb Czechowice – Dziedzice dotacja, </t>
  </si>
  <si>
    <t xml:space="preserve">
(dotacja RPO WŚL 2010r.- 642 544 zł, dotacja RPO WŚL 2011r. - 492 124 zł  </t>
  </si>
  <si>
    <t>dotacja w 2011</t>
  </si>
  <si>
    <t>Rozdz. 80178 Usuwanie skutków klęsk żywiołowych</t>
  </si>
  <si>
    <t xml:space="preserve">jednostki pomocnicze </t>
  </si>
  <si>
    <t>Projekt budowlany na budowę chodnika w  ciągu drogi powiatowej 4116S – ul. Legionów</t>
  </si>
  <si>
    <t xml:space="preserve">Zaprojektowanie oraz wykonanie przepompowni tłoczącej ścieki z budynku szkoły i sali gimnastycznej do istniejącego osadnika bezodpływowego przy budynku szkoły SP Nr 3 w Ligocie oraz dokonanie demontażu istniejącego ciągu kanalizacji sanitarnej wykonanego z rur kamionkowych i wykonanie nowego odcinka kanalizacji 
z rur PCV na odcinku 22mb
</t>
  </si>
  <si>
    <t xml:space="preserve">dotacja  3 510 359 zł (2012r.) "Biblioteka+" , realizacja w 2013r. (5 113 260 zł, w tym śr wł -1 533 586 zł, dotacja   3 579 674 zł "Bibliotka +"), realizacja w 2014r (5 992 875 zł w tym śr wł.- 1 797 863 zł , 4 195 012zł - dotacja "Biblioteka +") </t>
  </si>
  <si>
    <t>Utwardzanie placu przy OSP Ligota</t>
  </si>
  <si>
    <t xml:space="preserve"> Budowa chodnika w ciągu ul. Zamkowej, projekt i budowa ścieżki rowerowej w ciągu ul. Węglowej w Czechowicach-Dziedzicach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</si>
</sst>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20" borderId="10" xfId="0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0" borderId="19" xfId="0" applyFont="1" applyFill="1" applyBorder="1" applyAlignment="1">
      <alignment horizontal="center" wrapText="1"/>
    </xf>
    <xf numFmtId="0" fontId="1" fillId="20" borderId="20" xfId="0" applyFont="1" applyFill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20" borderId="0" xfId="0" applyFont="1" applyFill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3" fillId="20" borderId="25" xfId="0" applyFont="1" applyFill="1" applyBorder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top" wrapText="1"/>
    </xf>
    <xf numFmtId="0" fontId="3" fillId="20" borderId="28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20" borderId="29" xfId="0" applyFont="1" applyFill="1" applyBorder="1" applyAlignment="1">
      <alignment horizontal="center" wrapText="1"/>
    </xf>
    <xf numFmtId="0" fontId="1" fillId="20" borderId="27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3" fontId="3" fillId="20" borderId="12" xfId="0" applyNumberFormat="1" applyFont="1" applyFill="1" applyBorder="1" applyAlignment="1">
      <alignment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22" xfId="0" applyNumberFormat="1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3"/>
  <sheetViews>
    <sheetView tabSelected="1" zoomScalePageLayoutView="0" workbookViewId="0" topLeftCell="B4">
      <selection activeCell="C20" sqref="C20"/>
    </sheetView>
  </sheetViews>
  <sheetFormatPr defaultColWidth="9.140625" defaultRowHeight="12.75"/>
  <cols>
    <col min="1" max="1" width="4.421875" style="5" hidden="1" customWidth="1"/>
    <col min="2" max="2" width="4.421875" style="5" customWidth="1"/>
    <col min="3" max="3" width="32.28125" style="5" customWidth="1"/>
    <col min="4" max="4" width="24.421875" style="5" customWidth="1"/>
    <col min="5" max="5" width="10.7109375" style="5" customWidth="1"/>
    <col min="6" max="6" width="9.57421875" style="5" customWidth="1"/>
    <col min="7" max="16384" width="9.140625" style="5" customWidth="1"/>
  </cols>
  <sheetData>
    <row r="1" ht="2.25" customHeight="1"/>
    <row r="2" spans="4:6" ht="12.75">
      <c r="D2" s="6" t="s">
        <v>152</v>
      </c>
      <c r="E2" s="6"/>
      <c r="F2" s="6"/>
    </row>
    <row r="3" spans="4:6" ht="12.75">
      <c r="D3" s="6" t="s">
        <v>107</v>
      </c>
      <c r="E3" s="6"/>
      <c r="F3" s="6"/>
    </row>
    <row r="4" spans="4:6" ht="12.75">
      <c r="D4" s="6" t="s">
        <v>17</v>
      </c>
      <c r="E4" s="6"/>
      <c r="F4" s="6"/>
    </row>
    <row r="5" spans="4:6" ht="12.75">
      <c r="D5" s="6" t="s">
        <v>114</v>
      </c>
      <c r="E5" s="6"/>
      <c r="F5" s="6"/>
    </row>
    <row r="7" spans="1:6" ht="12.75">
      <c r="A7" s="7"/>
      <c r="B7" s="84" t="s">
        <v>31</v>
      </c>
      <c r="C7" s="84"/>
      <c r="D7" s="84"/>
      <c r="E7" s="84"/>
      <c r="F7" s="84"/>
    </row>
    <row r="9" spans="1:6" ht="22.5">
      <c r="A9" s="8"/>
      <c r="B9" s="9" t="s">
        <v>24</v>
      </c>
      <c r="C9" s="9" t="s">
        <v>32</v>
      </c>
      <c r="D9" s="9" t="s">
        <v>33</v>
      </c>
      <c r="E9" s="9" t="s">
        <v>34</v>
      </c>
      <c r="F9" s="9" t="s">
        <v>27</v>
      </c>
    </row>
    <row r="10" spans="1:6" s="12" customFormat="1" ht="14.25" customHeight="1">
      <c r="A10" s="10"/>
      <c r="B10" s="11">
        <v>1</v>
      </c>
      <c r="C10" s="11">
        <v>2</v>
      </c>
      <c r="D10" s="11">
        <v>3</v>
      </c>
      <c r="E10" s="11">
        <v>4</v>
      </c>
      <c r="F10" s="11">
        <v>5</v>
      </c>
    </row>
    <row r="11" spans="1:6" s="16" customFormat="1" ht="12.75">
      <c r="A11" s="13"/>
      <c r="B11" s="14"/>
      <c r="C11" s="14" t="s">
        <v>18</v>
      </c>
      <c r="D11" s="14"/>
      <c r="E11" s="9"/>
      <c r="F11" s="15">
        <f>F12+F15+F24+F38</f>
        <v>10107297</v>
      </c>
    </row>
    <row r="12" spans="1:6" s="16" customFormat="1" ht="12.75">
      <c r="A12" s="13"/>
      <c r="B12" s="14"/>
      <c r="C12" s="17" t="s">
        <v>35</v>
      </c>
      <c r="D12" s="14"/>
      <c r="E12" s="9"/>
      <c r="F12" s="18">
        <f>F13</f>
        <v>5109173</v>
      </c>
    </row>
    <row r="13" spans="1:6" s="16" customFormat="1" ht="37.5" customHeight="1">
      <c r="A13" s="13"/>
      <c r="B13" s="14"/>
      <c r="C13" s="17" t="s">
        <v>115</v>
      </c>
      <c r="D13" s="17" t="s">
        <v>36</v>
      </c>
      <c r="E13" s="19" t="s">
        <v>37</v>
      </c>
      <c r="F13" s="18">
        <v>5109173</v>
      </c>
    </row>
    <row r="14" spans="1:6" s="16" customFormat="1" ht="12.75" customHeight="1">
      <c r="A14" s="13"/>
      <c r="B14" s="14"/>
      <c r="C14" s="17"/>
      <c r="D14" s="17"/>
      <c r="E14" s="19"/>
      <c r="F14" s="18"/>
    </row>
    <row r="15" spans="1:6" s="16" customFormat="1" ht="12.75">
      <c r="A15" s="13"/>
      <c r="B15" s="14"/>
      <c r="C15" s="17" t="s">
        <v>38</v>
      </c>
      <c r="D15" s="17"/>
      <c r="E15" s="19"/>
      <c r="F15" s="18">
        <f>SUM(F16:F22)</f>
        <v>1222513</v>
      </c>
    </row>
    <row r="16" spans="1:6" s="16" customFormat="1" ht="56.25" customHeight="1">
      <c r="A16" s="13"/>
      <c r="B16" s="14"/>
      <c r="C16" s="17" t="s">
        <v>180</v>
      </c>
      <c r="D16" s="17" t="s">
        <v>36</v>
      </c>
      <c r="E16" s="19">
        <v>2010</v>
      </c>
      <c r="F16" s="18">
        <v>37000</v>
      </c>
    </row>
    <row r="17" spans="1:6" s="16" customFormat="1" ht="61.5" customHeight="1">
      <c r="A17" s="13"/>
      <c r="B17" s="14"/>
      <c r="C17" s="17" t="s">
        <v>181</v>
      </c>
      <c r="D17" s="17" t="s">
        <v>36</v>
      </c>
      <c r="E17" s="19">
        <v>2010</v>
      </c>
      <c r="F17" s="18">
        <v>65550</v>
      </c>
    </row>
    <row r="18" spans="1:6" s="16" customFormat="1" ht="30.75" customHeight="1">
      <c r="A18" s="13"/>
      <c r="B18" s="14"/>
      <c r="C18" s="17" t="s">
        <v>208</v>
      </c>
      <c r="D18" s="17" t="s">
        <v>36</v>
      </c>
      <c r="E18" s="19">
        <v>2010</v>
      </c>
      <c r="F18" s="18">
        <v>46000</v>
      </c>
    </row>
    <row r="19" spans="1:6" s="16" customFormat="1" ht="60" customHeight="1">
      <c r="A19" s="13"/>
      <c r="B19" s="14"/>
      <c r="C19" s="17" t="s">
        <v>212</v>
      </c>
      <c r="D19" s="17" t="s">
        <v>39</v>
      </c>
      <c r="E19" s="19">
        <v>2010</v>
      </c>
      <c r="F19" s="18">
        <v>45000</v>
      </c>
    </row>
    <row r="20" spans="1:6" s="16" customFormat="1" ht="25.5" customHeight="1">
      <c r="A20" s="13"/>
      <c r="B20" s="14"/>
      <c r="C20" s="17" t="s">
        <v>182</v>
      </c>
      <c r="D20" s="17" t="s">
        <v>136</v>
      </c>
      <c r="E20" s="19">
        <v>2010</v>
      </c>
      <c r="F20" s="18">
        <v>279140</v>
      </c>
    </row>
    <row r="21" spans="1:6" s="16" customFormat="1" ht="66.75" customHeight="1">
      <c r="A21" s="13"/>
      <c r="B21" s="14"/>
      <c r="C21" s="17" t="s">
        <v>165</v>
      </c>
      <c r="D21" s="17" t="s">
        <v>203</v>
      </c>
      <c r="E21" s="19">
        <v>2010</v>
      </c>
      <c r="F21" s="18">
        <v>309073</v>
      </c>
    </row>
    <row r="22" spans="1:6" s="16" customFormat="1" ht="41.25" customHeight="1">
      <c r="A22" s="13"/>
      <c r="B22" s="14"/>
      <c r="C22" s="17" t="s">
        <v>183</v>
      </c>
      <c r="D22" s="17" t="s">
        <v>137</v>
      </c>
      <c r="E22" s="19">
        <v>2010</v>
      </c>
      <c r="F22" s="18">
        <v>440750</v>
      </c>
    </row>
    <row r="23" spans="1:6" s="16" customFormat="1" ht="14.25" customHeight="1">
      <c r="A23" s="13"/>
      <c r="B23" s="14"/>
      <c r="C23" s="17"/>
      <c r="D23" s="17"/>
      <c r="E23" s="19"/>
      <c r="F23" s="18"/>
    </row>
    <row r="24" spans="1:6" s="16" customFormat="1" ht="12.75">
      <c r="A24" s="13"/>
      <c r="B24" s="14"/>
      <c r="C24" s="17" t="s">
        <v>40</v>
      </c>
      <c r="D24" s="17"/>
      <c r="E24" s="19"/>
      <c r="F24" s="18">
        <f>SUM(F25:F36)</f>
        <v>1786111</v>
      </c>
    </row>
    <row r="25" spans="1:6" s="16" customFormat="1" ht="12.75">
      <c r="A25" s="13"/>
      <c r="B25" s="14"/>
      <c r="C25" s="17" t="s">
        <v>41</v>
      </c>
      <c r="D25" s="17"/>
      <c r="E25" s="19" t="s">
        <v>37</v>
      </c>
      <c r="F25" s="18">
        <v>200000</v>
      </c>
    </row>
    <row r="26" spans="1:6" s="16" customFormat="1" ht="33.75">
      <c r="A26" s="13"/>
      <c r="B26" s="14"/>
      <c r="C26" s="17" t="s">
        <v>160</v>
      </c>
      <c r="D26" s="17" t="s">
        <v>161</v>
      </c>
      <c r="E26" s="19">
        <v>2010</v>
      </c>
      <c r="F26" s="18">
        <v>49999</v>
      </c>
    </row>
    <row r="27" spans="1:6" s="16" customFormat="1" ht="22.5">
      <c r="A27" s="13"/>
      <c r="B27" s="14"/>
      <c r="C27" s="17" t="s">
        <v>139</v>
      </c>
      <c r="D27" s="17" t="s">
        <v>169</v>
      </c>
      <c r="E27" s="19">
        <v>2010</v>
      </c>
      <c r="F27" s="18">
        <v>297801</v>
      </c>
    </row>
    <row r="28" spans="1:6" s="16" customFormat="1" ht="22.5">
      <c r="A28" s="13"/>
      <c r="B28" s="14"/>
      <c r="C28" s="17" t="s">
        <v>157</v>
      </c>
      <c r="D28" s="17" t="s">
        <v>170</v>
      </c>
      <c r="E28" s="19">
        <v>2010</v>
      </c>
      <c r="F28" s="18">
        <v>70000</v>
      </c>
    </row>
    <row r="29" spans="1:6" s="16" customFormat="1" ht="22.5">
      <c r="A29" s="13"/>
      <c r="B29" s="14"/>
      <c r="C29" s="17" t="s">
        <v>116</v>
      </c>
      <c r="D29" s="17" t="s">
        <v>42</v>
      </c>
      <c r="E29" s="19">
        <v>2010</v>
      </c>
      <c r="F29" s="18">
        <v>25000</v>
      </c>
    </row>
    <row r="30" spans="1:6" s="16" customFormat="1" ht="12.75">
      <c r="A30" s="13"/>
      <c r="B30" s="14"/>
      <c r="C30" s="17" t="s">
        <v>43</v>
      </c>
      <c r="D30" s="17" t="s">
        <v>171</v>
      </c>
      <c r="E30" s="19">
        <v>2010</v>
      </c>
      <c r="F30" s="18">
        <v>14000</v>
      </c>
    </row>
    <row r="31" spans="1:6" s="16" customFormat="1" ht="45">
      <c r="A31" s="13"/>
      <c r="B31" s="20"/>
      <c r="C31" s="20" t="s">
        <v>45</v>
      </c>
      <c r="D31" s="20" t="s">
        <v>170</v>
      </c>
      <c r="E31" s="21" t="s">
        <v>37</v>
      </c>
      <c r="F31" s="22">
        <v>75000</v>
      </c>
    </row>
    <row r="32" spans="1:6" s="16" customFormat="1" ht="22.5">
      <c r="A32" s="13"/>
      <c r="B32" s="20"/>
      <c r="C32" s="56" t="s">
        <v>117</v>
      </c>
      <c r="D32" s="20" t="s">
        <v>170</v>
      </c>
      <c r="E32" s="21">
        <v>2010</v>
      </c>
      <c r="F32" s="22">
        <v>6832</v>
      </c>
    </row>
    <row r="33" spans="1:6" s="16" customFormat="1" ht="12.75">
      <c r="A33" s="13"/>
      <c r="B33" s="20"/>
      <c r="C33" s="57" t="s">
        <v>103</v>
      </c>
      <c r="D33" s="20" t="s">
        <v>170</v>
      </c>
      <c r="E33" s="21">
        <v>2010</v>
      </c>
      <c r="F33" s="22">
        <v>6588</v>
      </c>
    </row>
    <row r="34" spans="1:6" s="16" customFormat="1" ht="40.5" customHeight="1">
      <c r="A34" s="13"/>
      <c r="B34" s="20"/>
      <c r="C34" s="58" t="s">
        <v>104</v>
      </c>
      <c r="D34" s="20" t="s">
        <v>170</v>
      </c>
      <c r="E34" s="21">
        <v>2010</v>
      </c>
      <c r="F34" s="22">
        <v>7320</v>
      </c>
    </row>
    <row r="35" spans="1:6" s="16" customFormat="1" ht="30.75" customHeight="1">
      <c r="A35" s="13"/>
      <c r="B35" s="14"/>
      <c r="C35" s="17" t="s">
        <v>140</v>
      </c>
      <c r="D35" s="17" t="s">
        <v>144</v>
      </c>
      <c r="E35" s="19">
        <v>2010</v>
      </c>
      <c r="F35" s="18">
        <v>677926</v>
      </c>
    </row>
    <row r="36" spans="1:6" s="16" customFormat="1" ht="34.5" customHeight="1">
      <c r="A36" s="13"/>
      <c r="B36" s="14"/>
      <c r="C36" s="24" t="s">
        <v>184</v>
      </c>
      <c r="D36" s="24" t="s">
        <v>144</v>
      </c>
      <c r="E36" s="19">
        <v>2010</v>
      </c>
      <c r="F36" s="27">
        <v>355645</v>
      </c>
    </row>
    <row r="37" spans="1:6" s="16" customFormat="1" ht="15.75" customHeight="1">
      <c r="A37" s="13"/>
      <c r="B37" s="14"/>
      <c r="C37" s="24"/>
      <c r="D37" s="24"/>
      <c r="E37" s="25"/>
      <c r="F37" s="27"/>
    </row>
    <row r="38" spans="1:6" s="16" customFormat="1" ht="22.5" customHeight="1">
      <c r="A38" s="13"/>
      <c r="B38" s="14"/>
      <c r="C38" s="24" t="s">
        <v>158</v>
      </c>
      <c r="D38" s="24"/>
      <c r="E38" s="25"/>
      <c r="F38" s="27">
        <f>SUM(F39:F51)</f>
        <v>1989500</v>
      </c>
    </row>
    <row r="39" spans="1:6" s="16" customFormat="1" ht="63" customHeight="1">
      <c r="A39" s="13"/>
      <c r="B39" s="14"/>
      <c r="C39" s="24" t="s">
        <v>185</v>
      </c>
      <c r="D39" s="24" t="s">
        <v>172</v>
      </c>
      <c r="E39" s="25">
        <v>2010</v>
      </c>
      <c r="F39" s="27">
        <v>1537680</v>
      </c>
    </row>
    <row r="40" spans="1:6" s="16" customFormat="1" ht="69" customHeight="1">
      <c r="A40" s="13"/>
      <c r="B40" s="14"/>
      <c r="C40" s="24" t="s">
        <v>186</v>
      </c>
      <c r="D40" s="24" t="s">
        <v>163</v>
      </c>
      <c r="E40" s="25">
        <v>2010</v>
      </c>
      <c r="F40" s="27">
        <v>31720</v>
      </c>
    </row>
    <row r="41" spans="1:6" s="16" customFormat="1" ht="51.75" customHeight="1">
      <c r="A41" s="13"/>
      <c r="B41" s="14"/>
      <c r="C41" s="24" t="s">
        <v>178</v>
      </c>
      <c r="D41" s="24" t="s">
        <v>164</v>
      </c>
      <c r="E41" s="25">
        <v>2010</v>
      </c>
      <c r="F41" s="27">
        <v>34160</v>
      </c>
    </row>
    <row r="42" spans="1:6" s="16" customFormat="1" ht="49.5" customHeight="1">
      <c r="A42" s="13"/>
      <c r="B42" s="14"/>
      <c r="C42" s="24" t="s">
        <v>198</v>
      </c>
      <c r="D42" s="24" t="s">
        <v>164</v>
      </c>
      <c r="E42" s="25">
        <v>2010</v>
      </c>
      <c r="F42" s="27">
        <v>32940</v>
      </c>
    </row>
    <row r="43" spans="1:6" s="16" customFormat="1" ht="42" customHeight="1">
      <c r="A43" s="13"/>
      <c r="B43" s="14"/>
      <c r="C43" s="24" t="s">
        <v>187</v>
      </c>
      <c r="D43" s="24" t="s">
        <v>173</v>
      </c>
      <c r="E43" s="25">
        <v>2010</v>
      </c>
      <c r="F43" s="27">
        <v>50000</v>
      </c>
    </row>
    <row r="44" spans="1:6" s="16" customFormat="1" ht="42" customHeight="1">
      <c r="A44" s="13"/>
      <c r="B44" s="14"/>
      <c r="C44" s="24" t="s">
        <v>177</v>
      </c>
      <c r="D44" s="24" t="s">
        <v>173</v>
      </c>
      <c r="E44" s="25">
        <v>2010</v>
      </c>
      <c r="F44" s="27">
        <v>50000</v>
      </c>
    </row>
    <row r="45" spans="1:6" s="16" customFormat="1" ht="42" customHeight="1">
      <c r="A45" s="13"/>
      <c r="B45" s="14"/>
      <c r="C45" s="24" t="s">
        <v>188</v>
      </c>
      <c r="D45" s="24" t="s">
        <v>173</v>
      </c>
      <c r="E45" s="25">
        <v>2010</v>
      </c>
      <c r="F45" s="27">
        <v>50000</v>
      </c>
    </row>
    <row r="46" spans="1:6" s="16" customFormat="1" ht="42" customHeight="1">
      <c r="A46" s="13"/>
      <c r="B46" s="14"/>
      <c r="C46" s="24" t="s">
        <v>167</v>
      </c>
      <c r="D46" s="24" t="s">
        <v>173</v>
      </c>
      <c r="E46" s="25">
        <v>2010</v>
      </c>
      <c r="F46" s="27">
        <v>100000</v>
      </c>
    </row>
    <row r="47" spans="1:6" s="16" customFormat="1" ht="33.75" customHeight="1">
      <c r="A47" s="13"/>
      <c r="B47" s="14"/>
      <c r="C47" s="24" t="s">
        <v>168</v>
      </c>
      <c r="D47" s="24" t="s">
        <v>173</v>
      </c>
      <c r="E47" s="25">
        <v>2010</v>
      </c>
      <c r="F47" s="27">
        <v>50000</v>
      </c>
    </row>
    <row r="48" spans="1:6" s="16" customFormat="1" ht="36.75" customHeight="1">
      <c r="A48" s="13"/>
      <c r="B48" s="14"/>
      <c r="C48" s="24" t="s">
        <v>179</v>
      </c>
      <c r="D48" s="24" t="s">
        <v>173</v>
      </c>
      <c r="E48" s="25">
        <v>2010</v>
      </c>
      <c r="F48" s="27">
        <v>50000</v>
      </c>
    </row>
    <row r="49" spans="1:6" s="16" customFormat="1" ht="22.5" customHeight="1">
      <c r="A49" s="13"/>
      <c r="B49" s="14"/>
      <c r="C49" s="24" t="s">
        <v>202</v>
      </c>
      <c r="D49" s="24" t="s">
        <v>200</v>
      </c>
      <c r="E49" s="25" t="s">
        <v>37</v>
      </c>
      <c r="F49" s="27">
        <v>1000</v>
      </c>
    </row>
    <row r="50" spans="1:6" s="16" customFormat="1" ht="26.25" customHeight="1">
      <c r="A50" s="13"/>
      <c r="B50" s="14"/>
      <c r="C50" s="24" t="s">
        <v>199</v>
      </c>
      <c r="D50" s="24" t="s">
        <v>200</v>
      </c>
      <c r="E50" s="25" t="s">
        <v>37</v>
      </c>
      <c r="F50" s="27">
        <v>1000</v>
      </c>
    </row>
    <row r="51" spans="1:6" s="16" customFormat="1" ht="26.25" customHeight="1">
      <c r="A51" s="13"/>
      <c r="B51" s="14"/>
      <c r="C51" s="24" t="s">
        <v>197</v>
      </c>
      <c r="D51" s="24" t="s">
        <v>200</v>
      </c>
      <c r="E51" s="25" t="s">
        <v>37</v>
      </c>
      <c r="F51" s="27">
        <v>1000</v>
      </c>
    </row>
    <row r="52" spans="1:6" s="16" customFormat="1" ht="15.75" customHeight="1">
      <c r="A52" s="13"/>
      <c r="B52" s="14"/>
      <c r="C52" s="24"/>
      <c r="D52" s="24"/>
      <c r="E52" s="25"/>
      <c r="F52" s="27"/>
    </row>
    <row r="53" spans="1:6" s="16" customFormat="1" ht="15.75" customHeight="1">
      <c r="A53" s="13"/>
      <c r="B53" s="14"/>
      <c r="C53" s="23" t="s">
        <v>46</v>
      </c>
      <c r="D53" s="24"/>
      <c r="E53" s="25"/>
      <c r="F53" s="26">
        <f>SUM(F54)</f>
        <v>21800</v>
      </c>
    </row>
    <row r="54" spans="1:6" s="16" customFormat="1" ht="24" customHeight="1">
      <c r="A54" s="13"/>
      <c r="B54" s="14"/>
      <c r="C54" s="24" t="s">
        <v>47</v>
      </c>
      <c r="D54" s="24"/>
      <c r="E54" s="25"/>
      <c r="F54" s="27">
        <f>SUM(F55)</f>
        <v>21800</v>
      </c>
    </row>
    <row r="55" spans="1:6" s="16" customFormat="1" ht="21" customHeight="1">
      <c r="A55" s="13"/>
      <c r="B55" s="14"/>
      <c r="C55" s="24" t="s">
        <v>48</v>
      </c>
      <c r="D55" s="24" t="s">
        <v>174</v>
      </c>
      <c r="E55" s="25" t="s">
        <v>37</v>
      </c>
      <c r="F55" s="27">
        <v>21800</v>
      </c>
    </row>
    <row r="56" spans="1:6" s="16" customFormat="1" ht="11.25" customHeight="1">
      <c r="A56" s="13"/>
      <c r="B56" s="14"/>
      <c r="C56" s="24"/>
      <c r="D56" s="24"/>
      <c r="E56" s="25"/>
      <c r="F56" s="27"/>
    </row>
    <row r="57" spans="1:6" s="16" customFormat="1" ht="12" customHeight="1">
      <c r="A57" s="13"/>
      <c r="B57" s="14"/>
      <c r="C57" s="28" t="s">
        <v>49</v>
      </c>
      <c r="D57" s="28"/>
      <c r="E57" s="29"/>
      <c r="F57" s="30">
        <f>SUM(F58)</f>
        <v>80000</v>
      </c>
    </row>
    <row r="58" spans="1:6" s="16" customFormat="1" ht="22.5" customHeight="1">
      <c r="A58" s="13"/>
      <c r="B58" s="14"/>
      <c r="C58" s="17" t="s">
        <v>118</v>
      </c>
      <c r="D58" s="14"/>
      <c r="E58" s="9"/>
      <c r="F58" s="18">
        <f>F59</f>
        <v>80000</v>
      </c>
    </row>
    <row r="59" spans="1:6" ht="39" customHeight="1">
      <c r="A59" s="13"/>
      <c r="B59" s="14"/>
      <c r="C59" s="17" t="s">
        <v>50</v>
      </c>
      <c r="D59" s="20"/>
      <c r="E59" s="19">
        <v>2010</v>
      </c>
      <c r="F59" s="18">
        <v>80000</v>
      </c>
    </row>
    <row r="60" spans="1:6" ht="13.5" customHeight="1">
      <c r="A60" s="13"/>
      <c r="B60" s="13"/>
      <c r="C60" s="17"/>
      <c r="D60" s="20"/>
      <c r="E60" s="19"/>
      <c r="F60" s="18"/>
    </row>
    <row r="61" spans="1:6" ht="12.75">
      <c r="A61" s="13"/>
      <c r="B61" s="13"/>
      <c r="C61" s="14" t="s">
        <v>19</v>
      </c>
      <c r="D61" s="14"/>
      <c r="E61" s="9"/>
      <c r="F61" s="15">
        <f>F62</f>
        <v>92108</v>
      </c>
    </row>
    <row r="62" spans="1:6" ht="21.75" customHeight="1">
      <c r="A62" s="13"/>
      <c r="B62" s="13"/>
      <c r="C62" s="20" t="s">
        <v>51</v>
      </c>
      <c r="D62" s="20"/>
      <c r="E62" s="21"/>
      <c r="F62" s="22">
        <f>SUM(F63:F65)</f>
        <v>92108</v>
      </c>
    </row>
    <row r="63" spans="1:6" ht="30" customHeight="1">
      <c r="A63" s="13"/>
      <c r="B63" s="14"/>
      <c r="C63" s="17" t="s">
        <v>119</v>
      </c>
      <c r="D63" s="17"/>
      <c r="E63" s="19" t="s">
        <v>37</v>
      </c>
      <c r="F63" s="18">
        <v>6100</v>
      </c>
    </row>
    <row r="64" spans="1:6" ht="18" customHeight="1">
      <c r="A64" s="13"/>
      <c r="B64" s="14"/>
      <c r="C64" s="17" t="s">
        <v>52</v>
      </c>
      <c r="D64" s="17"/>
      <c r="E64" s="19">
        <v>2010</v>
      </c>
      <c r="F64" s="18">
        <v>62491</v>
      </c>
    </row>
    <row r="65" spans="1:6" ht="16.5" customHeight="1">
      <c r="A65" s="13"/>
      <c r="B65" s="14"/>
      <c r="C65" s="17" t="s">
        <v>150</v>
      </c>
      <c r="D65" s="17"/>
      <c r="E65" s="19">
        <v>2010</v>
      </c>
      <c r="F65" s="18">
        <v>23517</v>
      </c>
    </row>
    <row r="66" spans="1:6" ht="15" customHeight="1">
      <c r="A66" s="13"/>
      <c r="B66" s="14"/>
      <c r="C66" s="17"/>
      <c r="D66" s="17"/>
      <c r="E66" s="19"/>
      <c r="F66" s="18"/>
    </row>
    <row r="67" spans="1:6" ht="26.25" customHeight="1">
      <c r="A67" s="13"/>
      <c r="B67" s="14"/>
      <c r="C67" s="31" t="s">
        <v>120</v>
      </c>
      <c r="D67" s="17"/>
      <c r="E67" s="19"/>
      <c r="F67" s="32">
        <f>SUM(F68,F76)</f>
        <v>883100</v>
      </c>
    </row>
    <row r="68" spans="1:6" s="16" customFormat="1" ht="14.25" customHeight="1">
      <c r="A68" s="13"/>
      <c r="B68" s="14"/>
      <c r="C68" s="17" t="s">
        <v>53</v>
      </c>
      <c r="D68" s="17"/>
      <c r="E68" s="19"/>
      <c r="F68" s="18">
        <f>SUM(F69:F74)</f>
        <v>833100</v>
      </c>
    </row>
    <row r="69" spans="1:6" s="16" customFormat="1" ht="23.25" customHeight="1">
      <c r="A69" s="13"/>
      <c r="B69" s="14"/>
      <c r="C69" s="17" t="s">
        <v>54</v>
      </c>
      <c r="D69" s="17" t="s">
        <v>175</v>
      </c>
      <c r="E69" s="19" t="s">
        <v>37</v>
      </c>
      <c r="F69" s="18">
        <v>200000</v>
      </c>
    </row>
    <row r="70" spans="1:6" s="16" customFormat="1" ht="25.5" customHeight="1">
      <c r="A70" s="13"/>
      <c r="B70" s="14"/>
      <c r="C70" s="64" t="s">
        <v>151</v>
      </c>
      <c r="D70" s="17" t="s">
        <v>44</v>
      </c>
      <c r="E70" s="19">
        <v>2010</v>
      </c>
      <c r="F70" s="18">
        <v>4000</v>
      </c>
    </row>
    <row r="71" spans="1:6" s="16" customFormat="1" ht="14.25" customHeight="1">
      <c r="A71" s="13"/>
      <c r="B71" s="14"/>
      <c r="C71" s="64" t="s">
        <v>4</v>
      </c>
      <c r="D71" s="17" t="s">
        <v>207</v>
      </c>
      <c r="E71" s="19">
        <v>2010</v>
      </c>
      <c r="F71" s="18">
        <v>170000</v>
      </c>
    </row>
    <row r="72" spans="1:6" s="16" customFormat="1" ht="24.75" customHeight="1">
      <c r="A72" s="13"/>
      <c r="B72" s="14"/>
      <c r="C72" s="64" t="s">
        <v>147</v>
      </c>
      <c r="D72" s="17"/>
      <c r="E72" s="19">
        <v>2010</v>
      </c>
      <c r="F72" s="18">
        <v>430000</v>
      </c>
    </row>
    <row r="73" spans="1:6" s="16" customFormat="1" ht="30.75" customHeight="1">
      <c r="A73" s="13"/>
      <c r="B73" s="14"/>
      <c r="C73" s="64" t="s">
        <v>146</v>
      </c>
      <c r="D73" s="17" t="s">
        <v>39</v>
      </c>
      <c r="E73" s="19">
        <v>2010</v>
      </c>
      <c r="F73" s="18">
        <v>3500</v>
      </c>
    </row>
    <row r="74" spans="1:6" s="16" customFormat="1" ht="20.25" customHeight="1">
      <c r="A74" s="13"/>
      <c r="B74" s="14"/>
      <c r="C74" s="64" t="s">
        <v>211</v>
      </c>
      <c r="D74" s="17" t="s">
        <v>44</v>
      </c>
      <c r="E74" s="19">
        <v>2010</v>
      </c>
      <c r="F74" s="18">
        <v>25600</v>
      </c>
    </row>
    <row r="75" spans="1:6" s="16" customFormat="1" ht="15" customHeight="1">
      <c r="A75" s="13"/>
      <c r="B75" s="14"/>
      <c r="C75" s="64"/>
      <c r="D75" s="17"/>
      <c r="E75" s="19"/>
      <c r="F75" s="18"/>
    </row>
    <row r="76" spans="1:6" s="16" customFormat="1" ht="15" customHeight="1">
      <c r="A76" s="13"/>
      <c r="B76" s="14"/>
      <c r="C76" s="17" t="s">
        <v>155</v>
      </c>
      <c r="D76" s="17"/>
      <c r="E76" s="19"/>
      <c r="F76" s="18">
        <f>SUM(F77)</f>
        <v>50000</v>
      </c>
    </row>
    <row r="77" spans="1:6" s="16" customFormat="1" ht="30" customHeight="1">
      <c r="A77" s="13"/>
      <c r="B77" s="14"/>
      <c r="C77" s="17" t="s">
        <v>156</v>
      </c>
      <c r="D77" s="17"/>
      <c r="E77" s="19">
        <v>2010</v>
      </c>
      <c r="F77" s="18">
        <v>50000</v>
      </c>
    </row>
    <row r="78" spans="1:6" s="16" customFormat="1" ht="12" customHeight="1">
      <c r="A78" s="13"/>
      <c r="B78" s="14"/>
      <c r="C78" s="17"/>
      <c r="D78" s="17"/>
      <c r="E78" s="19"/>
      <c r="F78" s="18"/>
    </row>
    <row r="79" spans="1:6" s="16" customFormat="1" ht="22.5" customHeight="1">
      <c r="A79" s="13"/>
      <c r="B79" s="14"/>
      <c r="C79" s="14" t="s">
        <v>20</v>
      </c>
      <c r="D79" s="14"/>
      <c r="E79" s="9"/>
      <c r="F79" s="15">
        <f>F80+F90+F94+F103+F107</f>
        <v>3800511</v>
      </c>
    </row>
    <row r="80" spans="1:6" s="16" customFormat="1" ht="12.75">
      <c r="A80" s="13"/>
      <c r="B80" s="14"/>
      <c r="C80" s="17" t="s">
        <v>55</v>
      </c>
      <c r="D80" s="17"/>
      <c r="E80" s="19"/>
      <c r="F80" s="18">
        <f>SUM(F81:F88)</f>
        <v>3548312</v>
      </c>
    </row>
    <row r="81" spans="1:6" ht="22.5">
      <c r="A81" s="13"/>
      <c r="B81" s="14"/>
      <c r="C81" s="17" t="s">
        <v>121</v>
      </c>
      <c r="D81" s="33" t="s">
        <v>169</v>
      </c>
      <c r="E81" s="19" t="s">
        <v>37</v>
      </c>
      <c r="F81" s="18">
        <v>2045400</v>
      </c>
    </row>
    <row r="82" spans="1:6" ht="22.5" customHeight="1">
      <c r="A82" s="13"/>
      <c r="B82" s="14"/>
      <c r="C82" s="17" t="s">
        <v>189</v>
      </c>
      <c r="D82" s="33" t="s">
        <v>170</v>
      </c>
      <c r="E82" s="19">
        <v>2010</v>
      </c>
      <c r="F82" s="18">
        <v>48731</v>
      </c>
    </row>
    <row r="83" spans="1:6" ht="22.5" customHeight="1">
      <c r="A83" s="13"/>
      <c r="B83" s="14"/>
      <c r="C83" s="17" t="s">
        <v>56</v>
      </c>
      <c r="D83" s="33" t="s">
        <v>44</v>
      </c>
      <c r="E83" s="19">
        <v>2010</v>
      </c>
      <c r="F83" s="18">
        <v>5000</v>
      </c>
    </row>
    <row r="84" spans="1:6" ht="22.5" customHeight="1">
      <c r="A84" s="13"/>
      <c r="B84" s="14"/>
      <c r="C84" s="17" t="s">
        <v>57</v>
      </c>
      <c r="D84" s="33"/>
      <c r="E84" s="19">
        <v>2010</v>
      </c>
      <c r="F84" s="18">
        <v>7000</v>
      </c>
    </row>
    <row r="85" spans="1:6" ht="79.5" customHeight="1">
      <c r="A85" s="13"/>
      <c r="B85" s="14"/>
      <c r="C85" s="63" t="s">
        <v>122</v>
      </c>
      <c r="D85" s="33" t="s">
        <v>7</v>
      </c>
      <c r="E85" s="19" t="s">
        <v>37</v>
      </c>
      <c r="F85" s="18">
        <v>1114498</v>
      </c>
    </row>
    <row r="86" spans="1:6" ht="41.25" customHeight="1">
      <c r="A86" s="13"/>
      <c r="B86" s="14"/>
      <c r="C86" s="63" t="s">
        <v>5</v>
      </c>
      <c r="D86" s="59" t="s">
        <v>6</v>
      </c>
      <c r="E86" s="19" t="s">
        <v>37</v>
      </c>
      <c r="F86" s="18">
        <v>5000</v>
      </c>
    </row>
    <row r="87" spans="1:6" ht="36" customHeight="1">
      <c r="A87" s="13"/>
      <c r="B87" s="14"/>
      <c r="C87" s="63" t="s">
        <v>190</v>
      </c>
      <c r="D87" s="59" t="s">
        <v>173</v>
      </c>
      <c r="E87" s="19">
        <v>2010</v>
      </c>
      <c r="F87" s="18">
        <v>195427</v>
      </c>
    </row>
    <row r="88" spans="1:6" ht="30" customHeight="1">
      <c r="A88" s="13"/>
      <c r="B88" s="14"/>
      <c r="C88" s="63" t="s">
        <v>191</v>
      </c>
      <c r="D88" s="59" t="s">
        <v>173</v>
      </c>
      <c r="E88" s="19">
        <v>2010</v>
      </c>
      <c r="F88" s="18">
        <v>127256</v>
      </c>
    </row>
    <row r="89" spans="1:6" ht="14.25" customHeight="1">
      <c r="A89" s="13"/>
      <c r="B89" s="14"/>
      <c r="C89" s="17"/>
      <c r="D89" s="33"/>
      <c r="E89" s="19"/>
      <c r="F89" s="18"/>
    </row>
    <row r="90" spans="1:6" ht="15.75" customHeight="1">
      <c r="A90" s="13"/>
      <c r="B90" s="14"/>
      <c r="C90" s="17" t="s">
        <v>58</v>
      </c>
      <c r="D90" s="33"/>
      <c r="E90" s="19"/>
      <c r="F90" s="18">
        <f>SUM(F91,F92)</f>
        <v>43565</v>
      </c>
    </row>
    <row r="91" spans="1:6" ht="22.5" customHeight="1">
      <c r="A91" s="13"/>
      <c r="B91" s="14"/>
      <c r="C91" s="17" t="s">
        <v>59</v>
      </c>
      <c r="D91" s="33"/>
      <c r="E91" s="19">
        <v>2010</v>
      </c>
      <c r="F91" s="18">
        <v>9000</v>
      </c>
    </row>
    <row r="92" spans="1:6" ht="31.5" customHeight="1">
      <c r="A92" s="13"/>
      <c r="B92" s="14"/>
      <c r="C92" s="17" t="s">
        <v>123</v>
      </c>
      <c r="D92" s="60" t="s">
        <v>10</v>
      </c>
      <c r="E92" s="19">
        <v>2010</v>
      </c>
      <c r="F92" s="18">
        <v>34565</v>
      </c>
    </row>
    <row r="93" spans="1:6" ht="18" customHeight="1">
      <c r="A93" s="13"/>
      <c r="B93" s="14"/>
      <c r="C93" s="17"/>
      <c r="D93" s="33"/>
      <c r="E93" s="19"/>
      <c r="F93" s="18"/>
    </row>
    <row r="94" spans="1:6" ht="15" customHeight="1">
      <c r="A94" s="13"/>
      <c r="B94" s="14"/>
      <c r="C94" s="17" t="s">
        <v>60</v>
      </c>
      <c r="D94" s="33"/>
      <c r="E94" s="19">
        <v>2010</v>
      </c>
      <c r="F94" s="18">
        <f>SUM(F95:F101)</f>
        <v>123700</v>
      </c>
    </row>
    <row r="95" spans="1:6" ht="15" customHeight="1">
      <c r="A95" s="13"/>
      <c r="B95" s="14"/>
      <c r="C95" s="17" t="s">
        <v>124</v>
      </c>
      <c r="D95" s="33" t="s">
        <v>44</v>
      </c>
      <c r="E95" s="19">
        <v>2010</v>
      </c>
      <c r="F95" s="18">
        <v>6200</v>
      </c>
    </row>
    <row r="96" spans="1:6" ht="22.5" customHeight="1">
      <c r="A96" s="13"/>
      <c r="B96" s="14"/>
      <c r="C96" s="17" t="s">
        <v>141</v>
      </c>
      <c r="D96" s="33"/>
      <c r="E96" s="19">
        <v>2010</v>
      </c>
      <c r="F96" s="18">
        <v>7000</v>
      </c>
    </row>
    <row r="97" spans="1:6" ht="22.5" customHeight="1">
      <c r="A97" s="13"/>
      <c r="B97" s="14"/>
      <c r="C97" s="17" t="s">
        <v>142</v>
      </c>
      <c r="D97" s="33"/>
      <c r="E97" s="19">
        <v>2010</v>
      </c>
      <c r="F97" s="18">
        <v>7000</v>
      </c>
    </row>
    <row r="98" spans="1:6" ht="42" customHeight="1">
      <c r="A98" s="13"/>
      <c r="B98" s="14"/>
      <c r="C98" s="17" t="s">
        <v>125</v>
      </c>
      <c r="D98" s="33"/>
      <c r="E98" s="19">
        <v>2010</v>
      </c>
      <c r="F98" s="18">
        <v>85000</v>
      </c>
    </row>
    <row r="99" spans="1:6" ht="21" customHeight="1">
      <c r="A99" s="13"/>
      <c r="B99" s="14"/>
      <c r="C99" s="17" t="s">
        <v>126</v>
      </c>
      <c r="D99" s="33"/>
      <c r="E99" s="19">
        <v>2010</v>
      </c>
      <c r="F99" s="18">
        <v>5000</v>
      </c>
    </row>
    <row r="100" spans="1:6" ht="21" customHeight="1">
      <c r="A100" s="13"/>
      <c r="B100" s="14"/>
      <c r="C100" s="17" t="s">
        <v>192</v>
      </c>
      <c r="D100" s="33"/>
      <c r="E100" s="19">
        <v>2010</v>
      </c>
      <c r="F100" s="18">
        <v>3000</v>
      </c>
    </row>
    <row r="101" spans="1:6" ht="21" customHeight="1">
      <c r="A101" s="13"/>
      <c r="B101" s="14"/>
      <c r="C101" s="17" t="s">
        <v>143</v>
      </c>
      <c r="D101" s="33"/>
      <c r="E101" s="19">
        <v>2010</v>
      </c>
      <c r="F101" s="18">
        <v>10500</v>
      </c>
    </row>
    <row r="102" spans="1:6" ht="14.25" customHeight="1">
      <c r="A102" s="13"/>
      <c r="B102" s="14"/>
      <c r="C102" s="17"/>
      <c r="D102" s="33"/>
      <c r="E102" s="19"/>
      <c r="F102" s="18"/>
    </row>
    <row r="103" spans="1:6" ht="15" customHeight="1">
      <c r="A103" s="13"/>
      <c r="B103" s="14"/>
      <c r="C103" s="17" t="s">
        <v>201</v>
      </c>
      <c r="D103" s="33"/>
      <c r="E103" s="19"/>
      <c r="F103" s="18">
        <f>SUM(F104:F105)</f>
        <v>18252</v>
      </c>
    </row>
    <row r="104" spans="1:6" ht="15" customHeight="1">
      <c r="A104" s="13"/>
      <c r="B104" s="14"/>
      <c r="C104" s="17" t="s">
        <v>61</v>
      </c>
      <c r="D104" s="33"/>
      <c r="E104" s="19">
        <v>2010</v>
      </c>
      <c r="F104" s="18">
        <v>9150</v>
      </c>
    </row>
    <row r="105" spans="1:6" ht="15" customHeight="1">
      <c r="A105" s="13"/>
      <c r="B105" s="14"/>
      <c r="C105" s="17" t="s">
        <v>62</v>
      </c>
      <c r="D105" s="33"/>
      <c r="E105" s="19">
        <v>2010</v>
      </c>
      <c r="F105" s="18">
        <v>9102</v>
      </c>
    </row>
    <row r="106" spans="1:6" ht="15" customHeight="1">
      <c r="A106" s="13"/>
      <c r="B106" s="14"/>
      <c r="C106" s="17"/>
      <c r="D106" s="33"/>
      <c r="E106" s="19"/>
      <c r="F106" s="18"/>
    </row>
    <row r="107" spans="1:6" ht="21" customHeight="1">
      <c r="A107" s="13"/>
      <c r="B107" s="14"/>
      <c r="C107" s="17" t="s">
        <v>206</v>
      </c>
      <c r="D107" s="33"/>
      <c r="E107" s="19"/>
      <c r="F107" s="18">
        <f>SUM(F108)</f>
        <v>66682</v>
      </c>
    </row>
    <row r="108" spans="1:6" ht="106.5" customHeight="1">
      <c r="A108" s="13"/>
      <c r="B108" s="14"/>
      <c r="C108" s="20" t="s">
        <v>209</v>
      </c>
      <c r="D108" s="59" t="s">
        <v>173</v>
      </c>
      <c r="E108" s="19">
        <v>2010</v>
      </c>
      <c r="F108" s="18">
        <v>66682</v>
      </c>
    </row>
    <row r="109" spans="1:6" ht="18.75" customHeight="1">
      <c r="A109" s="13"/>
      <c r="B109" s="14"/>
      <c r="C109" s="17"/>
      <c r="D109" s="33"/>
      <c r="E109" s="19"/>
      <c r="F109" s="18"/>
    </row>
    <row r="110" spans="1:6" ht="24" customHeight="1">
      <c r="A110" s="13"/>
      <c r="B110" s="14"/>
      <c r="C110" s="31" t="s">
        <v>21</v>
      </c>
      <c r="D110" s="31"/>
      <c r="E110" s="34"/>
      <c r="F110" s="32">
        <f>SUM(F111)</f>
        <v>5160000</v>
      </c>
    </row>
    <row r="111" spans="1:6" ht="24" customHeight="1">
      <c r="A111" s="13"/>
      <c r="B111" s="14"/>
      <c r="C111" s="17" t="s">
        <v>63</v>
      </c>
      <c r="D111" s="17"/>
      <c r="E111" s="19"/>
      <c r="F111" s="18">
        <f>SUM(F112)</f>
        <v>5160000</v>
      </c>
    </row>
    <row r="112" spans="1:6" ht="21" customHeight="1">
      <c r="A112" s="13"/>
      <c r="B112" s="14"/>
      <c r="C112" s="17" t="s">
        <v>64</v>
      </c>
      <c r="D112" s="17"/>
      <c r="E112" s="19" t="s">
        <v>37</v>
      </c>
      <c r="F112" s="18">
        <v>5160000</v>
      </c>
    </row>
    <row r="113" spans="1:6" ht="13.5" customHeight="1">
      <c r="A113" s="13"/>
      <c r="B113" s="14"/>
      <c r="C113" s="17"/>
      <c r="D113" s="17"/>
      <c r="E113" s="19"/>
      <c r="F113" s="18"/>
    </row>
    <row r="114" spans="1:6" ht="31.5" customHeight="1">
      <c r="A114" s="13"/>
      <c r="B114" s="14"/>
      <c r="C114" s="31" t="s">
        <v>127</v>
      </c>
      <c r="D114" s="17"/>
      <c r="E114" s="19"/>
      <c r="F114" s="32">
        <f>SUM(F115,F120,F123,F126,F145,F150)</f>
        <v>4925782</v>
      </c>
    </row>
    <row r="115" spans="1:6" ht="21" customHeight="1">
      <c r="A115" s="13"/>
      <c r="B115" s="14"/>
      <c r="C115" s="20" t="s">
        <v>128</v>
      </c>
      <c r="D115" s="17"/>
      <c r="E115" s="19"/>
      <c r="F115" s="22">
        <f>SUM(F116:F118)</f>
        <v>3224000</v>
      </c>
    </row>
    <row r="116" spans="1:6" ht="21" customHeight="1">
      <c r="A116" s="13"/>
      <c r="B116" s="14"/>
      <c r="C116" s="20" t="s">
        <v>65</v>
      </c>
      <c r="D116" s="17"/>
      <c r="E116" s="19" t="s">
        <v>37</v>
      </c>
      <c r="F116" s="22">
        <v>3024000</v>
      </c>
    </row>
    <row r="117" spans="1:6" ht="39" customHeight="1">
      <c r="A117" s="13"/>
      <c r="B117" s="14"/>
      <c r="C117" s="20" t="s">
        <v>129</v>
      </c>
      <c r="D117" s="17"/>
      <c r="E117" s="19">
        <v>2010</v>
      </c>
      <c r="F117" s="22">
        <v>150000</v>
      </c>
    </row>
    <row r="118" spans="1:6" ht="33" customHeight="1">
      <c r="A118" s="13"/>
      <c r="B118" s="14"/>
      <c r="C118" s="20" t="s">
        <v>162</v>
      </c>
      <c r="D118" s="17" t="s">
        <v>174</v>
      </c>
      <c r="E118" s="19">
        <v>2010</v>
      </c>
      <c r="F118" s="22">
        <v>50000</v>
      </c>
    </row>
    <row r="119" spans="1:6" ht="12" customHeight="1">
      <c r="A119" s="13"/>
      <c r="B119" s="14"/>
      <c r="C119" s="31"/>
      <c r="D119" s="17"/>
      <c r="E119" s="19"/>
      <c r="F119" s="32"/>
    </row>
    <row r="120" spans="1:6" ht="21.75" customHeight="1">
      <c r="A120" s="13"/>
      <c r="B120" s="14"/>
      <c r="C120" s="20" t="s">
        <v>66</v>
      </c>
      <c r="D120" s="17"/>
      <c r="E120" s="19"/>
      <c r="F120" s="22">
        <f>SUM(F121)</f>
        <v>807934</v>
      </c>
    </row>
    <row r="121" spans="1:6" ht="17.25" customHeight="1">
      <c r="A121" s="13"/>
      <c r="B121" s="14"/>
      <c r="C121" s="20" t="s">
        <v>106</v>
      </c>
      <c r="D121" s="20"/>
      <c r="E121" s="19" t="s">
        <v>37</v>
      </c>
      <c r="F121" s="22">
        <v>807934</v>
      </c>
    </row>
    <row r="122" spans="1:6" ht="17.25" customHeight="1">
      <c r="A122" s="13"/>
      <c r="B122" s="14"/>
      <c r="C122" s="20"/>
      <c r="D122" s="20"/>
      <c r="E122" s="19"/>
      <c r="F122" s="22"/>
    </row>
    <row r="123" spans="1:6" ht="22.5">
      <c r="A123" s="13"/>
      <c r="B123" s="14"/>
      <c r="C123" s="20" t="s">
        <v>130</v>
      </c>
      <c r="D123" s="20"/>
      <c r="E123" s="19"/>
      <c r="F123" s="22">
        <f>SUM(F124)</f>
        <v>609134</v>
      </c>
    </row>
    <row r="124" spans="1:6" ht="25.5" customHeight="1">
      <c r="A124" s="13"/>
      <c r="B124" s="14"/>
      <c r="C124" s="20" t="s">
        <v>131</v>
      </c>
      <c r="D124" s="20" t="s">
        <v>169</v>
      </c>
      <c r="E124" s="19" t="s">
        <v>37</v>
      </c>
      <c r="F124" s="22">
        <v>609134</v>
      </c>
    </row>
    <row r="125" spans="1:6" ht="14.25" customHeight="1">
      <c r="A125" s="13"/>
      <c r="B125" s="14"/>
      <c r="C125" s="20"/>
      <c r="D125" s="20"/>
      <c r="E125" s="19"/>
      <c r="F125" s="22"/>
    </row>
    <row r="126" spans="1:6" ht="18.75" customHeight="1">
      <c r="A126" s="13"/>
      <c r="B126" s="65"/>
      <c r="C126" s="66" t="s">
        <v>68</v>
      </c>
      <c r="D126" s="66"/>
      <c r="E126" s="67"/>
      <c r="F126" s="68">
        <f>SUM(F127:F143)</f>
        <v>164714</v>
      </c>
    </row>
    <row r="127" spans="1:6" ht="18.75" customHeight="1">
      <c r="A127" s="13"/>
      <c r="B127" s="14"/>
      <c r="C127" s="20" t="s">
        <v>138</v>
      </c>
      <c r="D127" s="20" t="s">
        <v>44</v>
      </c>
      <c r="E127" s="19">
        <v>2010</v>
      </c>
      <c r="F127" s="22">
        <v>2500</v>
      </c>
    </row>
    <row r="128" spans="1:6" ht="24" customHeight="1">
      <c r="A128" s="13"/>
      <c r="B128" s="14"/>
      <c r="C128" s="20" t="s">
        <v>69</v>
      </c>
      <c r="D128" s="20" t="s">
        <v>44</v>
      </c>
      <c r="E128" s="19">
        <v>2010</v>
      </c>
      <c r="F128" s="22">
        <v>3064</v>
      </c>
    </row>
    <row r="129" spans="1:6" ht="18.75" customHeight="1">
      <c r="A129" s="13"/>
      <c r="B129" s="14"/>
      <c r="C129" s="20" t="s">
        <v>70</v>
      </c>
      <c r="D129" s="20" t="s">
        <v>44</v>
      </c>
      <c r="E129" s="19">
        <v>2010</v>
      </c>
      <c r="F129" s="22">
        <v>12850</v>
      </c>
    </row>
    <row r="130" spans="1:6" ht="18.75" customHeight="1">
      <c r="A130" s="13"/>
      <c r="B130" s="14"/>
      <c r="C130" s="20" t="s">
        <v>71</v>
      </c>
      <c r="D130" s="20" t="s">
        <v>44</v>
      </c>
      <c r="E130" s="19">
        <v>2010</v>
      </c>
      <c r="F130" s="22">
        <v>1500</v>
      </c>
    </row>
    <row r="131" spans="1:6" ht="24.75" customHeight="1">
      <c r="A131" s="13"/>
      <c r="B131" s="14"/>
      <c r="C131" s="20" t="s">
        <v>72</v>
      </c>
      <c r="D131" s="20" t="s">
        <v>44</v>
      </c>
      <c r="E131" s="19">
        <v>2010</v>
      </c>
      <c r="F131" s="22">
        <v>13000</v>
      </c>
    </row>
    <row r="132" spans="1:6" ht="36" customHeight="1">
      <c r="A132" s="13"/>
      <c r="B132" s="14"/>
      <c r="C132" s="20" t="s">
        <v>132</v>
      </c>
      <c r="D132" s="20" t="s">
        <v>44</v>
      </c>
      <c r="E132" s="19">
        <v>2010</v>
      </c>
      <c r="F132" s="22">
        <v>25000</v>
      </c>
    </row>
    <row r="133" spans="1:6" ht="42" customHeight="1">
      <c r="A133" s="13"/>
      <c r="B133" s="14"/>
      <c r="C133" s="20" t="s">
        <v>73</v>
      </c>
      <c r="D133" s="20" t="s">
        <v>44</v>
      </c>
      <c r="E133" s="19">
        <v>2010</v>
      </c>
      <c r="F133" s="22">
        <v>6000</v>
      </c>
    </row>
    <row r="134" spans="1:6" ht="22.5" customHeight="1">
      <c r="A134" s="13"/>
      <c r="B134" s="14"/>
      <c r="C134" s="20" t="s">
        <v>133</v>
      </c>
      <c r="D134" s="20" t="s">
        <v>44</v>
      </c>
      <c r="E134" s="19">
        <v>2010</v>
      </c>
      <c r="F134" s="22">
        <v>11700</v>
      </c>
    </row>
    <row r="135" spans="1:6" ht="23.25" customHeight="1">
      <c r="A135" s="13"/>
      <c r="B135" s="14"/>
      <c r="C135" s="20" t="s">
        <v>74</v>
      </c>
      <c r="D135" s="20" t="s">
        <v>44</v>
      </c>
      <c r="E135" s="19">
        <v>2010</v>
      </c>
      <c r="F135" s="22">
        <v>4300</v>
      </c>
    </row>
    <row r="136" spans="1:6" ht="29.25" customHeight="1">
      <c r="A136" s="13"/>
      <c r="B136" s="14"/>
      <c r="C136" s="20" t="s">
        <v>75</v>
      </c>
      <c r="D136" s="20" t="s">
        <v>44</v>
      </c>
      <c r="E136" s="19">
        <v>2010</v>
      </c>
      <c r="F136" s="22">
        <v>22000</v>
      </c>
    </row>
    <row r="137" spans="1:6" ht="21" customHeight="1">
      <c r="A137" s="13"/>
      <c r="B137" s="14"/>
      <c r="C137" s="20" t="s">
        <v>134</v>
      </c>
      <c r="D137" s="20" t="s">
        <v>44</v>
      </c>
      <c r="E137" s="19">
        <v>2010</v>
      </c>
      <c r="F137" s="22">
        <v>13300</v>
      </c>
    </row>
    <row r="138" spans="1:6" ht="24" customHeight="1">
      <c r="A138" s="13"/>
      <c r="B138" s="14"/>
      <c r="C138" s="20" t="s">
        <v>76</v>
      </c>
      <c r="D138" s="20" t="s">
        <v>44</v>
      </c>
      <c r="E138" s="19">
        <v>2010</v>
      </c>
      <c r="F138" s="22">
        <v>1500</v>
      </c>
    </row>
    <row r="139" spans="1:6" ht="22.5" customHeight="1">
      <c r="A139" s="13"/>
      <c r="B139" s="14"/>
      <c r="C139" s="20" t="s">
        <v>77</v>
      </c>
      <c r="D139" s="20" t="s">
        <v>44</v>
      </c>
      <c r="E139" s="19">
        <v>2010</v>
      </c>
      <c r="F139" s="22">
        <v>19000</v>
      </c>
    </row>
    <row r="140" spans="1:6" ht="22.5" customHeight="1">
      <c r="A140" s="13"/>
      <c r="B140" s="14"/>
      <c r="C140" s="20" t="s">
        <v>78</v>
      </c>
      <c r="D140" s="20" t="s">
        <v>44</v>
      </c>
      <c r="E140" s="19">
        <v>2010</v>
      </c>
      <c r="F140" s="22">
        <v>1500</v>
      </c>
    </row>
    <row r="141" spans="1:6" ht="22.5" customHeight="1">
      <c r="A141" s="13"/>
      <c r="B141" s="14"/>
      <c r="C141" s="20" t="s">
        <v>79</v>
      </c>
      <c r="D141" s="20" t="s">
        <v>44</v>
      </c>
      <c r="E141" s="19">
        <v>2010</v>
      </c>
      <c r="F141" s="22">
        <v>20000</v>
      </c>
    </row>
    <row r="142" spans="1:6" ht="22.5" customHeight="1">
      <c r="A142" s="13"/>
      <c r="B142" s="14"/>
      <c r="C142" s="62" t="s">
        <v>2</v>
      </c>
      <c r="D142" s="20" t="s">
        <v>44</v>
      </c>
      <c r="E142" s="19">
        <v>2010</v>
      </c>
      <c r="F142" s="22">
        <v>6000</v>
      </c>
    </row>
    <row r="143" spans="1:6" ht="35.25" customHeight="1">
      <c r="A143" s="13"/>
      <c r="B143" s="14"/>
      <c r="C143" s="62" t="s">
        <v>193</v>
      </c>
      <c r="D143" s="20" t="s">
        <v>44</v>
      </c>
      <c r="E143" s="19">
        <v>2010</v>
      </c>
      <c r="F143" s="22">
        <v>1500</v>
      </c>
    </row>
    <row r="144" spans="1:6" ht="13.5" customHeight="1">
      <c r="A144" s="13"/>
      <c r="B144" s="28"/>
      <c r="C144" s="71"/>
      <c r="D144" s="69"/>
      <c r="E144" s="25"/>
      <c r="F144" s="70"/>
    </row>
    <row r="145" spans="1:6" ht="23.25" customHeight="1">
      <c r="A145" s="13"/>
      <c r="B145" s="28"/>
      <c r="C145" s="71" t="s">
        <v>159</v>
      </c>
      <c r="D145" s="69"/>
      <c r="E145" s="25"/>
      <c r="F145" s="70">
        <f>SUM(F146:F148)</f>
        <v>100000</v>
      </c>
    </row>
    <row r="146" spans="1:6" ht="39.75" customHeight="1">
      <c r="A146" s="13"/>
      <c r="B146" s="28"/>
      <c r="C146" s="71" t="s">
        <v>194</v>
      </c>
      <c r="D146" s="69" t="s">
        <v>166</v>
      </c>
      <c r="E146" s="25">
        <v>2010</v>
      </c>
      <c r="F146" s="70">
        <v>20000</v>
      </c>
    </row>
    <row r="147" spans="1:6" ht="54.75" customHeight="1">
      <c r="A147" s="13"/>
      <c r="B147" s="28"/>
      <c r="C147" s="71" t="s">
        <v>196</v>
      </c>
      <c r="D147" s="56" t="s">
        <v>166</v>
      </c>
      <c r="E147" s="25">
        <v>2010</v>
      </c>
      <c r="F147" s="70">
        <v>30000</v>
      </c>
    </row>
    <row r="148" spans="1:6" ht="58.5" customHeight="1">
      <c r="A148" s="13"/>
      <c r="B148" s="28"/>
      <c r="C148" s="71" t="s">
        <v>195</v>
      </c>
      <c r="D148" s="57" t="s">
        <v>166</v>
      </c>
      <c r="E148" s="25">
        <v>2010</v>
      </c>
      <c r="F148" s="70">
        <v>50000</v>
      </c>
    </row>
    <row r="149" spans="1:6" ht="9" customHeight="1">
      <c r="A149" s="13"/>
      <c r="B149" s="28"/>
      <c r="C149" s="69"/>
      <c r="D149" s="69"/>
      <c r="E149" s="25"/>
      <c r="F149" s="70"/>
    </row>
    <row r="150" spans="1:6" ht="20.25" customHeight="1">
      <c r="A150" s="13"/>
      <c r="B150" s="14"/>
      <c r="C150" s="20" t="s">
        <v>11</v>
      </c>
      <c r="D150" s="20"/>
      <c r="E150" s="19"/>
      <c r="F150" s="22">
        <f>SUM(F151)</f>
        <v>20000</v>
      </c>
    </row>
    <row r="151" spans="1:6" ht="22.5" customHeight="1">
      <c r="A151" s="13"/>
      <c r="B151" s="14"/>
      <c r="C151" s="20" t="s">
        <v>12</v>
      </c>
      <c r="D151" s="20" t="s">
        <v>176</v>
      </c>
      <c r="E151" s="19" t="s">
        <v>37</v>
      </c>
      <c r="F151" s="22">
        <v>20000</v>
      </c>
    </row>
    <row r="152" spans="1:6" ht="9.75" customHeight="1">
      <c r="A152" s="13"/>
      <c r="B152" s="14"/>
      <c r="C152" s="20"/>
      <c r="D152" s="20"/>
      <c r="E152" s="19"/>
      <c r="F152" s="22"/>
    </row>
    <row r="153" spans="1:6" ht="22.5" customHeight="1">
      <c r="A153" s="13"/>
      <c r="B153" s="31"/>
      <c r="C153" s="31" t="s">
        <v>22</v>
      </c>
      <c r="D153" s="31"/>
      <c r="E153" s="34"/>
      <c r="F153" s="32">
        <f>SUM(F154,F158)</f>
        <v>1725876</v>
      </c>
    </row>
    <row r="154" spans="1:6" ht="12.75" customHeight="1">
      <c r="A154" s="13"/>
      <c r="B154" s="14"/>
      <c r="C154" s="20" t="s">
        <v>13</v>
      </c>
      <c r="D154" s="20"/>
      <c r="E154" s="19"/>
      <c r="F154" s="22">
        <f>SUM(F155:F156)</f>
        <v>1700876</v>
      </c>
    </row>
    <row r="155" spans="1:6" ht="38.25" customHeight="1">
      <c r="A155" s="13"/>
      <c r="B155" s="14"/>
      <c r="C155" s="20" t="s">
        <v>135</v>
      </c>
      <c r="D155" s="20" t="s">
        <v>169</v>
      </c>
      <c r="E155" s="19">
        <v>2010</v>
      </c>
      <c r="F155" s="22">
        <v>1199334</v>
      </c>
    </row>
    <row r="156" spans="1:6" ht="48" customHeight="1">
      <c r="A156" s="13"/>
      <c r="B156" s="14"/>
      <c r="C156" s="20" t="s">
        <v>3</v>
      </c>
      <c r="D156" s="20" t="s">
        <v>169</v>
      </c>
      <c r="E156" s="19">
        <v>2010</v>
      </c>
      <c r="F156" s="22">
        <v>501542</v>
      </c>
    </row>
    <row r="157" spans="1:6" ht="13.5" customHeight="1">
      <c r="A157" s="13"/>
      <c r="B157" s="14"/>
      <c r="C157" s="20"/>
      <c r="D157" s="20"/>
      <c r="E157" s="19"/>
      <c r="F157" s="22"/>
    </row>
    <row r="158" spans="1:6" ht="22.5" customHeight="1">
      <c r="A158" s="13"/>
      <c r="B158" s="14"/>
      <c r="C158" s="20" t="s">
        <v>0</v>
      </c>
      <c r="D158" s="20"/>
      <c r="E158" s="19"/>
      <c r="F158" s="22">
        <f>SUM(F159:F160)</f>
        <v>25000</v>
      </c>
    </row>
    <row r="159" spans="1:6" ht="22.5" customHeight="1">
      <c r="A159" s="13"/>
      <c r="B159" s="14"/>
      <c r="C159" s="62" t="s">
        <v>1</v>
      </c>
      <c r="D159" s="20" t="s">
        <v>44</v>
      </c>
      <c r="E159" s="19">
        <v>2010</v>
      </c>
      <c r="F159" s="22">
        <v>15000</v>
      </c>
    </row>
    <row r="160" spans="1:6" ht="35.25" customHeight="1">
      <c r="A160" s="13"/>
      <c r="B160" s="14"/>
      <c r="C160" s="20" t="s">
        <v>145</v>
      </c>
      <c r="D160" s="20" t="s">
        <v>173</v>
      </c>
      <c r="E160" s="19">
        <v>2010</v>
      </c>
      <c r="F160" s="22">
        <v>10000</v>
      </c>
    </row>
    <row r="161" spans="1:6" ht="23.25" customHeight="1">
      <c r="A161" s="13"/>
      <c r="B161" s="61"/>
      <c r="C161" s="14" t="s">
        <v>30</v>
      </c>
      <c r="D161" s="14"/>
      <c r="E161" s="9"/>
      <c r="F161" s="15">
        <f>F11+F53+F57+F61+F67+F79+F110+F114+F153</f>
        <v>26796474</v>
      </c>
    </row>
    <row r="162" spans="1:5" ht="23.25" customHeight="1">
      <c r="A162" s="13"/>
      <c r="D162" s="35" t="s">
        <v>23</v>
      </c>
      <c r="E162" s="35"/>
    </row>
    <row r="163" spans="1:5" ht="13.5" customHeight="1">
      <c r="A163" s="13"/>
      <c r="D163" s="35"/>
      <c r="E163" s="35"/>
    </row>
    <row r="164" ht="12.75">
      <c r="A164" s="13"/>
    </row>
    <row r="165" spans="1:4" ht="12.75">
      <c r="A165" s="13"/>
      <c r="D165" s="35" t="s">
        <v>148</v>
      </c>
    </row>
    <row r="166" ht="34.5" customHeight="1">
      <c r="A166" s="13"/>
    </row>
    <row r="167" ht="15" customHeight="1">
      <c r="A167" s="13"/>
    </row>
    <row r="168" ht="16.5" customHeight="1">
      <c r="A168" s="13"/>
    </row>
    <row r="169" ht="12" customHeight="1">
      <c r="A169" s="13"/>
    </row>
    <row r="170" ht="30" customHeight="1">
      <c r="A170" s="13"/>
    </row>
    <row r="171" ht="24" customHeight="1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 customHeight="1">
      <c r="A176" s="13"/>
    </row>
    <row r="177" ht="11.25" customHeight="1">
      <c r="A177" s="13"/>
    </row>
    <row r="178" ht="15" customHeight="1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37.5" customHeight="1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21.75" customHeight="1">
      <c r="A194" s="13"/>
    </row>
    <row r="195" ht="23.25" customHeight="1">
      <c r="A195" s="13"/>
    </row>
    <row r="196" ht="12.75" customHeight="1">
      <c r="A196" s="13"/>
    </row>
    <row r="197" ht="12.75">
      <c r="A197" s="13"/>
    </row>
    <row r="198" ht="24" customHeight="1">
      <c r="A198" s="13"/>
    </row>
    <row r="199" ht="12.75">
      <c r="A199" s="13"/>
    </row>
    <row r="200" spans="1:6" s="16" customFormat="1" ht="12.75">
      <c r="A200" s="13"/>
      <c r="B200" s="5"/>
      <c r="C200" s="5"/>
      <c r="D200" s="5"/>
      <c r="E200" s="5"/>
      <c r="F200" s="5"/>
    </row>
    <row r="201" ht="12.75">
      <c r="A201" s="13"/>
    </row>
    <row r="202" ht="12.75">
      <c r="A202" s="36"/>
    </row>
    <row r="203" spans="1:6" s="16" customFormat="1" ht="12.75">
      <c r="A203" s="5"/>
      <c r="B203" s="5"/>
      <c r="C203" s="5"/>
      <c r="D203" s="5"/>
      <c r="E203" s="5"/>
      <c r="F203" s="5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28" min="1" max="5" man="1"/>
    <brk id="47" min="1" max="5" man="1"/>
    <brk id="80" min="1" max="5" man="1"/>
    <brk id="13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B10">
      <selection activeCell="E51" sqref="E51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2.2812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2"/>
      <c r="I1" s="2"/>
      <c r="J1" s="2" t="s">
        <v>153</v>
      </c>
      <c r="K1" s="2"/>
      <c r="L1" s="2"/>
      <c r="M1" s="2"/>
      <c r="N1" s="37"/>
    </row>
    <row r="2" spans="8:14" ht="12.75">
      <c r="H2" s="2"/>
      <c r="I2" s="2"/>
      <c r="J2" s="2" t="s">
        <v>107</v>
      </c>
      <c r="K2" s="2"/>
      <c r="L2" s="2"/>
      <c r="M2" s="2"/>
      <c r="N2" s="37"/>
    </row>
    <row r="3" spans="8:14" ht="12.75">
      <c r="H3" s="2"/>
      <c r="I3" s="2"/>
      <c r="J3" s="2" t="s">
        <v>17</v>
      </c>
      <c r="K3" s="2"/>
      <c r="L3" s="2"/>
      <c r="M3" s="2"/>
      <c r="N3" s="37"/>
    </row>
    <row r="4" spans="10:14" ht="12.75">
      <c r="J4" s="2" t="s">
        <v>108</v>
      </c>
      <c r="L4" s="2"/>
      <c r="N4" s="37"/>
    </row>
    <row r="5" spans="12:14" ht="12.75">
      <c r="L5" s="2"/>
      <c r="N5" s="37"/>
    </row>
    <row r="6" spans="1:14" ht="17.25" customHeight="1">
      <c r="A6" s="101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37"/>
    </row>
    <row r="7" ht="12.75">
      <c r="N7" s="37"/>
    </row>
    <row r="8" spans="1:14" ht="41.25" customHeight="1">
      <c r="A8" s="117" t="s">
        <v>24</v>
      </c>
      <c r="B8" s="127" t="s">
        <v>82</v>
      </c>
      <c r="C8" s="102" t="s">
        <v>83</v>
      </c>
      <c r="D8" s="102" t="s">
        <v>34</v>
      </c>
      <c r="E8" s="102" t="s">
        <v>84</v>
      </c>
      <c r="F8" s="106" t="s">
        <v>85</v>
      </c>
      <c r="G8" s="38" t="s">
        <v>86</v>
      </c>
      <c r="H8" s="104"/>
      <c r="I8" s="105"/>
      <c r="J8" s="39"/>
      <c r="K8" s="109" t="s">
        <v>87</v>
      </c>
      <c r="L8" s="110"/>
      <c r="N8" s="37"/>
    </row>
    <row r="9" spans="1:14" ht="23.25" customHeight="1">
      <c r="A9" s="118"/>
      <c r="B9" s="128"/>
      <c r="C9" s="103"/>
      <c r="D9" s="126"/>
      <c r="E9" s="108"/>
      <c r="F9" s="107"/>
      <c r="G9" s="40"/>
      <c r="H9" s="41">
        <v>2010</v>
      </c>
      <c r="I9" s="42">
        <v>2011</v>
      </c>
      <c r="J9" s="4">
        <v>2012</v>
      </c>
      <c r="K9" s="111"/>
      <c r="L9" s="112"/>
      <c r="N9" s="37"/>
    </row>
    <row r="10" spans="1:14" ht="21.75" customHeight="1">
      <c r="A10" s="118"/>
      <c r="B10" s="128"/>
      <c r="C10" s="103"/>
      <c r="D10" s="126"/>
      <c r="E10" s="43" t="s">
        <v>88</v>
      </c>
      <c r="F10" s="43" t="s">
        <v>88</v>
      </c>
      <c r="G10" s="43" t="s">
        <v>88</v>
      </c>
      <c r="H10" s="44" t="s">
        <v>88</v>
      </c>
      <c r="I10" s="44" t="s">
        <v>88</v>
      </c>
      <c r="J10" s="44" t="s">
        <v>88</v>
      </c>
      <c r="K10" s="113" t="s">
        <v>88</v>
      </c>
      <c r="L10" s="114"/>
      <c r="N10" s="37"/>
    </row>
    <row r="11" spans="1:14" ht="21.75" customHeight="1">
      <c r="A11" s="119"/>
      <c r="B11" s="128"/>
      <c r="C11" s="103"/>
      <c r="D11" s="126"/>
      <c r="E11" s="74" t="s">
        <v>89</v>
      </c>
      <c r="F11" s="74" t="s">
        <v>89</v>
      </c>
      <c r="G11" s="74" t="s">
        <v>89</v>
      </c>
      <c r="H11" s="75" t="s">
        <v>90</v>
      </c>
      <c r="I11" s="75" t="s">
        <v>90</v>
      </c>
      <c r="J11" s="75" t="s">
        <v>90</v>
      </c>
      <c r="K11" s="115" t="s">
        <v>89</v>
      </c>
      <c r="L11" s="116"/>
      <c r="N11" s="37"/>
    </row>
    <row r="12" spans="1:14" ht="13.5" thickBot="1">
      <c r="A12" s="46"/>
      <c r="B12" s="46">
        <v>2</v>
      </c>
      <c r="C12" s="46">
        <v>3</v>
      </c>
      <c r="D12" s="46">
        <v>4</v>
      </c>
      <c r="E12" s="45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120">
        <v>11</v>
      </c>
      <c r="L12" s="120"/>
      <c r="N12" s="37"/>
    </row>
    <row r="13" spans="1:14" ht="40.5" customHeight="1">
      <c r="A13" s="94">
        <v>1</v>
      </c>
      <c r="B13" s="121" t="s">
        <v>113</v>
      </c>
      <c r="C13" s="96" t="s">
        <v>28</v>
      </c>
      <c r="D13" s="77" t="s">
        <v>91</v>
      </c>
      <c r="E13" s="47">
        <f aca="true" t="shared" si="0" ref="E13:E18">SUM(F13:G13)</f>
        <v>6821291</v>
      </c>
      <c r="F13" s="48">
        <v>838854</v>
      </c>
      <c r="G13" s="49">
        <f aca="true" t="shared" si="1" ref="G13:G28">SUM(H13:J13)</f>
        <v>5982437</v>
      </c>
      <c r="H13" s="47">
        <v>5109173</v>
      </c>
      <c r="I13" s="47">
        <v>873264</v>
      </c>
      <c r="J13" s="47"/>
      <c r="K13" s="122" t="s">
        <v>14</v>
      </c>
      <c r="L13" s="123"/>
      <c r="N13" s="37"/>
    </row>
    <row r="14" spans="1:14" ht="33" customHeight="1" thickBot="1">
      <c r="A14" s="95"/>
      <c r="B14" s="87"/>
      <c r="C14" s="97"/>
      <c r="D14" s="78"/>
      <c r="E14" s="50">
        <f t="shared" si="0"/>
        <v>2162934</v>
      </c>
      <c r="F14" s="52">
        <v>254407</v>
      </c>
      <c r="G14" s="51">
        <f t="shared" si="1"/>
        <v>1908527</v>
      </c>
      <c r="H14" s="50">
        <v>1643684</v>
      </c>
      <c r="I14" s="50">
        <v>264843</v>
      </c>
      <c r="J14" s="50"/>
      <c r="K14" s="124"/>
      <c r="L14" s="125"/>
      <c r="N14" s="37"/>
    </row>
    <row r="15" spans="1:14" ht="17.25" customHeight="1">
      <c r="A15" s="94">
        <v>2</v>
      </c>
      <c r="B15" s="121" t="s">
        <v>41</v>
      </c>
      <c r="C15" s="96" t="s">
        <v>25</v>
      </c>
      <c r="D15" s="77" t="s">
        <v>91</v>
      </c>
      <c r="E15" s="47">
        <f t="shared" si="0"/>
        <v>1228140</v>
      </c>
      <c r="F15" s="48">
        <v>28140</v>
      </c>
      <c r="G15" s="49">
        <f t="shared" si="1"/>
        <v>1200000</v>
      </c>
      <c r="H15" s="47">
        <v>200000</v>
      </c>
      <c r="I15" s="47">
        <v>1000000</v>
      </c>
      <c r="J15" s="47"/>
      <c r="K15" s="79"/>
      <c r="L15" s="80"/>
      <c r="N15" s="37"/>
    </row>
    <row r="16" spans="1:14" ht="17.25" customHeight="1" thickBot="1">
      <c r="A16" s="95"/>
      <c r="B16" s="87"/>
      <c r="C16" s="97"/>
      <c r="D16" s="78"/>
      <c r="E16" s="50">
        <f t="shared" si="0"/>
        <v>1228140</v>
      </c>
      <c r="F16" s="52">
        <v>28140</v>
      </c>
      <c r="G16" s="51">
        <f t="shared" si="1"/>
        <v>1200000</v>
      </c>
      <c r="H16" s="50">
        <v>200000</v>
      </c>
      <c r="I16" s="50">
        <v>1000000</v>
      </c>
      <c r="J16" s="50"/>
      <c r="K16" s="81"/>
      <c r="L16" s="100"/>
      <c r="N16" s="37"/>
    </row>
    <row r="17" spans="1:14" ht="19.5" customHeight="1">
      <c r="A17" s="94">
        <v>3</v>
      </c>
      <c r="B17" s="121" t="s">
        <v>93</v>
      </c>
      <c r="C17" s="96" t="s">
        <v>25</v>
      </c>
      <c r="D17" s="77" t="s">
        <v>92</v>
      </c>
      <c r="E17" s="47">
        <f t="shared" si="0"/>
        <v>2456200</v>
      </c>
      <c r="F17" s="48">
        <v>5000</v>
      </c>
      <c r="G17" s="49">
        <f t="shared" si="1"/>
        <v>2451200</v>
      </c>
      <c r="H17" s="47">
        <v>2045400</v>
      </c>
      <c r="I17" s="47">
        <v>405800</v>
      </c>
      <c r="J17" s="47"/>
      <c r="K17" s="134" t="s">
        <v>154</v>
      </c>
      <c r="L17" s="135"/>
      <c r="N17" s="37"/>
    </row>
    <row r="18" spans="1:14" ht="19.5" customHeight="1" thickBot="1">
      <c r="A18" s="95"/>
      <c r="B18" s="87"/>
      <c r="C18" s="97"/>
      <c r="D18" s="78"/>
      <c r="E18" s="50">
        <f t="shared" si="0"/>
        <v>1856200</v>
      </c>
      <c r="F18" s="52">
        <v>5000</v>
      </c>
      <c r="G18" s="51">
        <f t="shared" si="1"/>
        <v>1851200</v>
      </c>
      <c r="H18" s="50">
        <v>1845400</v>
      </c>
      <c r="I18" s="50">
        <v>5800</v>
      </c>
      <c r="J18" s="50"/>
      <c r="K18" s="136"/>
      <c r="L18" s="137"/>
      <c r="N18" s="37"/>
    </row>
    <row r="19" spans="1:14" ht="13.5" customHeight="1">
      <c r="A19" s="94">
        <v>4</v>
      </c>
      <c r="B19" s="96" t="s">
        <v>112</v>
      </c>
      <c r="C19" s="92" t="s">
        <v>25</v>
      </c>
      <c r="D19" s="72" t="s">
        <v>94</v>
      </c>
      <c r="E19" s="47">
        <f aca="true" t="shared" si="2" ref="E19:E30">SUM(F19:G19)</f>
        <v>6278440</v>
      </c>
      <c r="F19" s="48">
        <v>1118440</v>
      </c>
      <c r="G19" s="49">
        <f t="shared" si="1"/>
        <v>5160000</v>
      </c>
      <c r="H19" s="47">
        <v>5160000</v>
      </c>
      <c r="I19" s="47"/>
      <c r="J19" s="47">
        <v>0</v>
      </c>
      <c r="K19" s="142"/>
      <c r="L19" s="143"/>
      <c r="N19" s="37"/>
    </row>
    <row r="20" spans="1:14" ht="15.75" customHeight="1" thickBot="1">
      <c r="A20" s="95"/>
      <c r="B20" s="97"/>
      <c r="C20" s="93"/>
      <c r="D20" s="73"/>
      <c r="E20" s="50">
        <f t="shared" si="2"/>
        <v>6278440</v>
      </c>
      <c r="F20" s="52">
        <v>1118440</v>
      </c>
      <c r="G20" s="51">
        <f t="shared" si="1"/>
        <v>5160000</v>
      </c>
      <c r="H20" s="50">
        <v>5160000</v>
      </c>
      <c r="I20" s="50"/>
      <c r="J20" s="50">
        <v>0</v>
      </c>
      <c r="K20" s="144"/>
      <c r="L20" s="145"/>
      <c r="N20" s="53"/>
    </row>
    <row r="21" spans="1:14" ht="30.75" customHeight="1">
      <c r="A21" s="94">
        <v>5</v>
      </c>
      <c r="B21" s="96" t="s">
        <v>15</v>
      </c>
      <c r="C21" s="72" t="s">
        <v>26</v>
      </c>
      <c r="D21" s="72" t="s">
        <v>16</v>
      </c>
      <c r="E21" s="47">
        <f t="shared" si="2"/>
        <v>1806605</v>
      </c>
      <c r="F21" s="48">
        <v>419701</v>
      </c>
      <c r="G21" s="49">
        <f t="shared" si="1"/>
        <v>1386904</v>
      </c>
      <c r="H21" s="47">
        <v>807934</v>
      </c>
      <c r="I21" s="47">
        <v>578970</v>
      </c>
      <c r="J21" s="47"/>
      <c r="K21" s="122" t="s">
        <v>204</v>
      </c>
      <c r="L21" s="86"/>
      <c r="N21" s="37"/>
    </row>
    <row r="22" spans="1:14" ht="16.5" customHeight="1" thickBot="1">
      <c r="A22" s="95"/>
      <c r="B22" s="97"/>
      <c r="C22" s="73"/>
      <c r="D22" s="73"/>
      <c r="E22" s="50">
        <f t="shared" si="2"/>
        <v>315192</v>
      </c>
      <c r="F22" s="52">
        <v>62956</v>
      </c>
      <c r="G22" s="51">
        <f t="shared" si="1"/>
        <v>252236</v>
      </c>
      <c r="H22" s="50">
        <v>165390</v>
      </c>
      <c r="I22" s="50">
        <v>86846</v>
      </c>
      <c r="J22" s="50"/>
      <c r="K22" s="87"/>
      <c r="L22" s="88"/>
      <c r="N22" s="37"/>
    </row>
    <row r="23" spans="1:14" ht="15.75" customHeight="1">
      <c r="A23" s="94">
        <v>6</v>
      </c>
      <c r="B23" s="96" t="s">
        <v>67</v>
      </c>
      <c r="C23" s="92" t="s">
        <v>25</v>
      </c>
      <c r="D23" s="72" t="s">
        <v>94</v>
      </c>
      <c r="E23" s="47">
        <f t="shared" si="2"/>
        <v>2550494</v>
      </c>
      <c r="F23" s="48">
        <v>1941360</v>
      </c>
      <c r="G23" s="49">
        <f t="shared" si="1"/>
        <v>609134</v>
      </c>
      <c r="H23" s="47">
        <v>609134</v>
      </c>
      <c r="I23" s="47"/>
      <c r="J23" s="47"/>
      <c r="K23" s="122" t="s">
        <v>95</v>
      </c>
      <c r="L23" s="123"/>
      <c r="N23" s="37"/>
    </row>
    <row r="24" spans="1:14" ht="22.5" customHeight="1" thickBot="1">
      <c r="A24" s="95"/>
      <c r="B24" s="97"/>
      <c r="C24" s="93"/>
      <c r="D24" s="73"/>
      <c r="E24" s="50">
        <f t="shared" si="2"/>
        <v>420603</v>
      </c>
      <c r="F24" s="52">
        <v>321131</v>
      </c>
      <c r="G24" s="51">
        <f t="shared" si="1"/>
        <v>99472</v>
      </c>
      <c r="H24" s="50">
        <v>99472</v>
      </c>
      <c r="I24" s="50"/>
      <c r="J24" s="50"/>
      <c r="K24" s="140"/>
      <c r="L24" s="141"/>
      <c r="N24" s="37"/>
    </row>
    <row r="25" spans="1:14" ht="56.25" customHeight="1">
      <c r="A25" s="94">
        <v>7</v>
      </c>
      <c r="B25" s="96" t="s">
        <v>80</v>
      </c>
      <c r="C25" s="92" t="s">
        <v>25</v>
      </c>
      <c r="D25" s="72" t="s">
        <v>102</v>
      </c>
      <c r="E25" s="47">
        <f t="shared" si="2"/>
        <v>16454702</v>
      </c>
      <c r="F25" s="48">
        <v>333208</v>
      </c>
      <c r="G25" s="49">
        <v>16121494</v>
      </c>
      <c r="H25" s="47"/>
      <c r="I25" s="47">
        <v>5000</v>
      </c>
      <c r="J25" s="47">
        <v>5010359</v>
      </c>
      <c r="K25" s="85" t="s">
        <v>210</v>
      </c>
      <c r="L25" s="123"/>
      <c r="N25" s="37"/>
    </row>
    <row r="26" spans="1:14" ht="49.5" customHeight="1" thickBot="1">
      <c r="A26" s="95"/>
      <c r="B26" s="97"/>
      <c r="C26" s="93"/>
      <c r="D26" s="73"/>
      <c r="E26" s="50">
        <f t="shared" si="2"/>
        <v>5169657</v>
      </c>
      <c r="F26" s="52">
        <v>333208</v>
      </c>
      <c r="G26" s="51">
        <v>4836449</v>
      </c>
      <c r="H26" s="50"/>
      <c r="I26" s="50">
        <v>5000</v>
      </c>
      <c r="J26" s="50">
        <v>1500000</v>
      </c>
      <c r="K26" s="138"/>
      <c r="L26" s="139"/>
      <c r="N26" s="37"/>
    </row>
    <row r="27" spans="1:14" ht="35.25" customHeight="1">
      <c r="A27" s="94">
        <v>8</v>
      </c>
      <c r="B27" s="96" t="s">
        <v>29</v>
      </c>
      <c r="C27" s="92" t="s">
        <v>25</v>
      </c>
      <c r="D27" s="92" t="s">
        <v>96</v>
      </c>
      <c r="E27" s="47">
        <v>8021829</v>
      </c>
      <c r="F27" s="48">
        <v>49898</v>
      </c>
      <c r="G27" s="49">
        <f>SUM(H27:J27)</f>
        <v>4707306</v>
      </c>
      <c r="H27" s="47">
        <v>6100</v>
      </c>
      <c r="I27" s="47">
        <v>96380</v>
      </c>
      <c r="J27" s="47">
        <v>4604826</v>
      </c>
      <c r="K27" s="129" t="s">
        <v>149</v>
      </c>
      <c r="L27" s="130"/>
      <c r="N27" s="37"/>
    </row>
    <row r="28" spans="1:14" ht="39" customHeight="1" thickBot="1">
      <c r="A28" s="95"/>
      <c r="B28" s="97"/>
      <c r="C28" s="93"/>
      <c r="D28" s="93"/>
      <c r="E28" s="50">
        <v>2471865</v>
      </c>
      <c r="F28" s="52">
        <v>49898</v>
      </c>
      <c r="G28" s="51">
        <f t="shared" si="1"/>
        <v>1431876</v>
      </c>
      <c r="H28" s="50">
        <v>6100</v>
      </c>
      <c r="I28" s="50">
        <v>29230</v>
      </c>
      <c r="J28" s="50">
        <v>1396546</v>
      </c>
      <c r="K28" s="131"/>
      <c r="L28" s="132"/>
      <c r="N28" s="37"/>
    </row>
    <row r="29" spans="1:14" ht="24.75" customHeight="1">
      <c r="A29" s="94">
        <v>9</v>
      </c>
      <c r="B29" s="96" t="s">
        <v>45</v>
      </c>
      <c r="C29" s="92" t="s">
        <v>25</v>
      </c>
      <c r="D29" s="92" t="s">
        <v>91</v>
      </c>
      <c r="E29" s="47">
        <f t="shared" si="2"/>
        <v>75000</v>
      </c>
      <c r="F29" s="48"/>
      <c r="G29" s="49">
        <f aca="true" t="shared" si="3" ref="G29:G48">SUM(H29:J29)</f>
        <v>75000</v>
      </c>
      <c r="H29" s="47">
        <v>75000</v>
      </c>
      <c r="I29" s="47"/>
      <c r="J29" s="47"/>
      <c r="K29" s="129"/>
      <c r="L29" s="99"/>
      <c r="N29" s="37"/>
    </row>
    <row r="30" spans="1:14" ht="29.25" customHeight="1" thickBot="1">
      <c r="A30" s="95"/>
      <c r="B30" s="97"/>
      <c r="C30" s="93"/>
      <c r="D30" s="93"/>
      <c r="E30" s="50">
        <f t="shared" si="2"/>
        <v>75000</v>
      </c>
      <c r="F30" s="52"/>
      <c r="G30" s="51">
        <f t="shared" si="3"/>
        <v>75000</v>
      </c>
      <c r="H30" s="50">
        <v>75000</v>
      </c>
      <c r="I30" s="50"/>
      <c r="J30" s="50"/>
      <c r="K30" s="82"/>
      <c r="L30" s="83"/>
      <c r="N30" s="37"/>
    </row>
    <row r="31" spans="1:14" ht="19.5" customHeight="1">
      <c r="A31" s="94">
        <v>10</v>
      </c>
      <c r="B31" s="96" t="s">
        <v>111</v>
      </c>
      <c r="C31" s="92" t="s">
        <v>25</v>
      </c>
      <c r="D31" s="92" t="s">
        <v>92</v>
      </c>
      <c r="E31" s="47">
        <f aca="true" t="shared" si="4" ref="E31:E48">SUM(F31:G31)</f>
        <v>174000</v>
      </c>
      <c r="F31" s="48">
        <v>152200</v>
      </c>
      <c r="G31" s="49">
        <f t="shared" si="3"/>
        <v>21800</v>
      </c>
      <c r="H31" s="47">
        <v>21800</v>
      </c>
      <c r="I31" s="47"/>
      <c r="J31" s="47"/>
      <c r="K31" s="98"/>
      <c r="L31" s="99"/>
      <c r="N31" s="37"/>
    </row>
    <row r="32" spans="1:14" ht="14.25" customHeight="1" thickBot="1">
      <c r="A32" s="95"/>
      <c r="B32" s="97"/>
      <c r="C32" s="93"/>
      <c r="D32" s="93"/>
      <c r="E32" s="50">
        <f t="shared" si="4"/>
        <v>174000</v>
      </c>
      <c r="F32" s="52">
        <v>152200</v>
      </c>
      <c r="G32" s="51">
        <f t="shared" si="3"/>
        <v>21800</v>
      </c>
      <c r="H32" s="50">
        <v>21800</v>
      </c>
      <c r="I32" s="50"/>
      <c r="J32" s="50"/>
      <c r="K32" s="82"/>
      <c r="L32" s="83"/>
      <c r="N32" s="37"/>
    </row>
    <row r="33" spans="1:14" ht="17.25" customHeight="1">
      <c r="A33" s="94">
        <v>11</v>
      </c>
      <c r="B33" s="96" t="s">
        <v>65</v>
      </c>
      <c r="C33" s="92" t="s">
        <v>25</v>
      </c>
      <c r="D33" s="92" t="s">
        <v>98</v>
      </c>
      <c r="E33" s="47">
        <f t="shared" si="4"/>
        <v>10808000</v>
      </c>
      <c r="F33" s="48">
        <v>1100000</v>
      </c>
      <c r="G33" s="49">
        <f t="shared" si="3"/>
        <v>9708000</v>
      </c>
      <c r="H33" s="47">
        <v>3024000</v>
      </c>
      <c r="I33" s="47">
        <v>3727000</v>
      </c>
      <c r="J33" s="47">
        <v>2957000</v>
      </c>
      <c r="K33" s="85" t="s">
        <v>99</v>
      </c>
      <c r="L33" s="89"/>
      <c r="N33" s="37"/>
    </row>
    <row r="34" spans="1:14" ht="19.5" customHeight="1" thickBot="1">
      <c r="A34" s="95"/>
      <c r="B34" s="97"/>
      <c r="C34" s="93"/>
      <c r="D34" s="93"/>
      <c r="E34" s="50">
        <f t="shared" si="4"/>
        <v>10808000</v>
      </c>
      <c r="F34" s="52">
        <v>1100000</v>
      </c>
      <c r="G34" s="51">
        <f t="shared" si="3"/>
        <v>9708000</v>
      </c>
      <c r="H34" s="50">
        <v>3024000</v>
      </c>
      <c r="I34" s="50">
        <v>3727000</v>
      </c>
      <c r="J34" s="50">
        <v>2957000</v>
      </c>
      <c r="K34" s="90"/>
      <c r="L34" s="91"/>
      <c r="N34" s="37"/>
    </row>
    <row r="35" spans="1:14" ht="17.25" customHeight="1">
      <c r="A35" s="94">
        <v>12</v>
      </c>
      <c r="B35" s="96" t="s">
        <v>110</v>
      </c>
      <c r="C35" s="92" t="s">
        <v>25</v>
      </c>
      <c r="D35" s="92" t="s">
        <v>97</v>
      </c>
      <c r="E35" s="47">
        <f t="shared" si="4"/>
        <v>1200000</v>
      </c>
      <c r="F35" s="48"/>
      <c r="G35" s="49">
        <f t="shared" si="3"/>
        <v>1200000</v>
      </c>
      <c r="H35" s="47">
        <v>200000</v>
      </c>
      <c r="I35" s="47">
        <v>1000000</v>
      </c>
      <c r="J35" s="47"/>
      <c r="K35" s="85"/>
      <c r="L35" s="86"/>
      <c r="N35" s="37"/>
    </row>
    <row r="36" spans="1:14" ht="19.5" customHeight="1" thickBot="1">
      <c r="A36" s="95"/>
      <c r="B36" s="97"/>
      <c r="C36" s="93"/>
      <c r="D36" s="93"/>
      <c r="E36" s="50">
        <f t="shared" si="4"/>
        <v>1200000</v>
      </c>
      <c r="F36" s="52"/>
      <c r="G36" s="51">
        <f t="shared" si="3"/>
        <v>1200000</v>
      </c>
      <c r="H36" s="50">
        <v>200000</v>
      </c>
      <c r="I36" s="50">
        <v>1000000</v>
      </c>
      <c r="J36" s="50"/>
      <c r="K36" s="87"/>
      <c r="L36" s="88"/>
      <c r="N36" s="37"/>
    </row>
    <row r="37" spans="1:14" ht="26.25" customHeight="1">
      <c r="A37" s="94">
        <v>13</v>
      </c>
      <c r="B37" s="96" t="s">
        <v>8</v>
      </c>
      <c r="C37" s="92" t="s">
        <v>25</v>
      </c>
      <c r="D37" s="92" t="s">
        <v>97</v>
      </c>
      <c r="E37" s="47">
        <f t="shared" si="4"/>
        <v>2261000</v>
      </c>
      <c r="F37" s="48"/>
      <c r="G37" s="49">
        <f t="shared" si="3"/>
        <v>2261000</v>
      </c>
      <c r="H37" s="47">
        <v>1114498</v>
      </c>
      <c r="I37" s="47">
        <v>1146502</v>
      </c>
      <c r="J37" s="47"/>
      <c r="K37" s="85"/>
      <c r="L37" s="89"/>
      <c r="N37" s="37"/>
    </row>
    <row r="38" spans="1:14" ht="42" customHeight="1" thickBot="1">
      <c r="A38" s="95"/>
      <c r="B38" s="97"/>
      <c r="C38" s="93"/>
      <c r="D38" s="93"/>
      <c r="E38" s="50">
        <f t="shared" si="4"/>
        <v>2261000</v>
      </c>
      <c r="F38" s="52"/>
      <c r="G38" s="51">
        <f t="shared" si="3"/>
        <v>2261000</v>
      </c>
      <c r="H38" s="50">
        <v>1114498</v>
      </c>
      <c r="I38" s="50">
        <v>1146502</v>
      </c>
      <c r="J38" s="50"/>
      <c r="K38" s="90"/>
      <c r="L38" s="91"/>
      <c r="N38" s="37"/>
    </row>
    <row r="39" spans="1:14" ht="22.5" customHeight="1">
      <c r="A39" s="94">
        <v>14</v>
      </c>
      <c r="B39" s="96" t="s">
        <v>109</v>
      </c>
      <c r="C39" s="92" t="s">
        <v>25</v>
      </c>
      <c r="D39" s="92" t="s">
        <v>9</v>
      </c>
      <c r="E39" s="47">
        <f t="shared" si="4"/>
        <v>3970000</v>
      </c>
      <c r="F39" s="48"/>
      <c r="G39" s="49">
        <f t="shared" si="3"/>
        <v>3970000</v>
      </c>
      <c r="H39" s="47">
        <v>5000</v>
      </c>
      <c r="I39" s="47">
        <v>2775500</v>
      </c>
      <c r="J39" s="47">
        <v>1189500</v>
      </c>
      <c r="K39" s="121"/>
      <c r="L39" s="86"/>
      <c r="N39" s="37"/>
    </row>
    <row r="40" spans="1:14" ht="22.5" customHeight="1" thickBot="1">
      <c r="A40" s="95"/>
      <c r="B40" s="97"/>
      <c r="C40" s="93"/>
      <c r="D40" s="93"/>
      <c r="E40" s="50">
        <f t="shared" si="4"/>
        <v>3970000</v>
      </c>
      <c r="F40" s="52"/>
      <c r="G40" s="51">
        <f t="shared" si="3"/>
        <v>3970000</v>
      </c>
      <c r="H40" s="50">
        <v>5000</v>
      </c>
      <c r="I40" s="50">
        <v>2775500</v>
      </c>
      <c r="J40" s="50">
        <v>1189500</v>
      </c>
      <c r="K40" s="87"/>
      <c r="L40" s="88"/>
      <c r="N40" s="37"/>
    </row>
    <row r="41" spans="1:14" ht="17.25" customHeight="1">
      <c r="A41" s="94">
        <v>15</v>
      </c>
      <c r="B41" s="96" t="s">
        <v>12</v>
      </c>
      <c r="C41" s="92" t="s">
        <v>25</v>
      </c>
      <c r="D41" s="92" t="s">
        <v>97</v>
      </c>
      <c r="E41" s="47">
        <f t="shared" si="4"/>
        <v>720000</v>
      </c>
      <c r="F41" s="48"/>
      <c r="G41" s="49">
        <f t="shared" si="3"/>
        <v>720000</v>
      </c>
      <c r="H41" s="47">
        <v>20000</v>
      </c>
      <c r="I41" s="47">
        <v>700000</v>
      </c>
      <c r="J41" s="47"/>
      <c r="K41" s="85" t="s">
        <v>105</v>
      </c>
      <c r="L41" s="89"/>
      <c r="N41" s="37"/>
    </row>
    <row r="42" spans="1:14" ht="22.5" customHeight="1" thickBot="1">
      <c r="A42" s="95"/>
      <c r="B42" s="97"/>
      <c r="C42" s="93"/>
      <c r="D42" s="93"/>
      <c r="E42" s="50">
        <f t="shared" si="4"/>
        <v>289673</v>
      </c>
      <c r="F42" s="52"/>
      <c r="G42" s="51">
        <f t="shared" si="3"/>
        <v>289673</v>
      </c>
      <c r="H42" s="50">
        <v>20000</v>
      </c>
      <c r="I42" s="50">
        <v>269673</v>
      </c>
      <c r="J42" s="50"/>
      <c r="K42" s="90"/>
      <c r="L42" s="91"/>
      <c r="N42" s="37"/>
    </row>
    <row r="43" spans="1:14" ht="18" customHeight="1">
      <c r="A43" s="94">
        <v>19</v>
      </c>
      <c r="B43" s="96" t="s">
        <v>202</v>
      </c>
      <c r="C43" s="92" t="s">
        <v>25</v>
      </c>
      <c r="D43" s="92" t="s">
        <v>97</v>
      </c>
      <c r="E43" s="47">
        <f t="shared" si="4"/>
        <v>3601000</v>
      </c>
      <c r="F43" s="48"/>
      <c r="G43" s="49">
        <f t="shared" si="3"/>
        <v>3601000</v>
      </c>
      <c r="H43" s="47">
        <v>1000</v>
      </c>
      <c r="I43" s="47">
        <v>3600000</v>
      </c>
      <c r="J43" s="47"/>
      <c r="K43" s="85" t="s">
        <v>205</v>
      </c>
      <c r="L43" s="86"/>
      <c r="N43" s="37"/>
    </row>
    <row r="44" spans="1:14" ht="17.25" customHeight="1" thickBot="1">
      <c r="A44" s="95"/>
      <c r="B44" s="97"/>
      <c r="C44" s="93"/>
      <c r="D44" s="93"/>
      <c r="E44" s="50">
        <f t="shared" si="4"/>
        <v>1000</v>
      </c>
      <c r="F44" s="52"/>
      <c r="G44" s="51">
        <f t="shared" si="3"/>
        <v>1000</v>
      </c>
      <c r="H44" s="50">
        <v>1000</v>
      </c>
      <c r="I44" s="50">
        <v>0</v>
      </c>
      <c r="J44" s="50"/>
      <c r="K44" s="87"/>
      <c r="L44" s="88"/>
      <c r="N44" s="37"/>
    </row>
    <row r="45" spans="1:14" ht="17.25" customHeight="1">
      <c r="A45" s="94">
        <v>20</v>
      </c>
      <c r="B45" s="96" t="s">
        <v>199</v>
      </c>
      <c r="C45" s="92" t="s">
        <v>25</v>
      </c>
      <c r="D45" s="96" t="s">
        <v>97</v>
      </c>
      <c r="E45" s="47">
        <f t="shared" si="4"/>
        <v>2341000</v>
      </c>
      <c r="F45" s="48"/>
      <c r="G45" s="49">
        <f t="shared" si="3"/>
        <v>2341000</v>
      </c>
      <c r="H45" s="47">
        <v>1000</v>
      </c>
      <c r="I45" s="47">
        <v>2340000</v>
      </c>
      <c r="J45" s="47"/>
      <c r="K45" s="85" t="s">
        <v>205</v>
      </c>
      <c r="L45" s="86"/>
      <c r="N45" s="37"/>
    </row>
    <row r="46" spans="1:14" ht="17.25" customHeight="1" thickBot="1">
      <c r="A46" s="95"/>
      <c r="B46" s="97"/>
      <c r="C46" s="93"/>
      <c r="D46" s="97"/>
      <c r="E46" s="50">
        <f t="shared" si="4"/>
        <v>1000</v>
      </c>
      <c r="F46" s="52"/>
      <c r="G46" s="51">
        <f t="shared" si="3"/>
        <v>1000</v>
      </c>
      <c r="H46" s="50">
        <v>1000</v>
      </c>
      <c r="I46" s="50">
        <v>0</v>
      </c>
      <c r="J46" s="50"/>
      <c r="K46" s="87"/>
      <c r="L46" s="88"/>
      <c r="N46" s="37"/>
    </row>
    <row r="47" spans="1:14" ht="18" customHeight="1">
      <c r="A47" s="94">
        <v>21</v>
      </c>
      <c r="B47" s="96" t="s">
        <v>197</v>
      </c>
      <c r="C47" s="92" t="s">
        <v>25</v>
      </c>
      <c r="D47" s="92" t="s">
        <v>97</v>
      </c>
      <c r="E47" s="47">
        <f t="shared" si="4"/>
        <v>586000</v>
      </c>
      <c r="F47" s="48"/>
      <c r="G47" s="49">
        <f t="shared" si="3"/>
        <v>586000</v>
      </c>
      <c r="H47" s="47">
        <v>1000</v>
      </c>
      <c r="I47" s="47">
        <v>585000</v>
      </c>
      <c r="J47" s="47"/>
      <c r="K47" s="85" t="s">
        <v>205</v>
      </c>
      <c r="L47" s="86"/>
      <c r="N47" s="37"/>
    </row>
    <row r="48" spans="1:14" ht="18" customHeight="1" thickBot="1">
      <c r="A48" s="95"/>
      <c r="B48" s="97"/>
      <c r="C48" s="93"/>
      <c r="D48" s="93"/>
      <c r="E48" s="50">
        <f t="shared" si="4"/>
        <v>1000</v>
      </c>
      <c r="F48" s="52"/>
      <c r="G48" s="51">
        <f t="shared" si="3"/>
        <v>1000</v>
      </c>
      <c r="H48" s="50">
        <v>1000</v>
      </c>
      <c r="I48" s="50">
        <v>0</v>
      </c>
      <c r="J48" s="50"/>
      <c r="K48" s="87"/>
      <c r="L48" s="88"/>
      <c r="N48" s="37"/>
    </row>
    <row r="49" spans="1:14" ht="17.25" customHeight="1">
      <c r="A49" s="40"/>
      <c r="B49" s="40" t="s">
        <v>84</v>
      </c>
      <c r="C49" s="40"/>
      <c r="D49" s="40"/>
      <c r="E49" s="55">
        <f>SUM(E13,E15,E17,E19,E21,E23,E25,E27,E29,E31,E33,E35,E37,E39,E41,E43,E45,E47)</f>
        <v>71353701</v>
      </c>
      <c r="F49" s="55">
        <f aca="true" t="shared" si="5" ref="E49:J50">SUM(F13,F15,F17,F19,F21,F23,F25,F27,F29,F31,F33,F35,F37,F39,F41,F43,F45,F47)</f>
        <v>5986801</v>
      </c>
      <c r="G49" s="55">
        <f t="shared" si="5"/>
        <v>62102275</v>
      </c>
      <c r="H49" s="55">
        <f t="shared" si="5"/>
        <v>18401039</v>
      </c>
      <c r="I49" s="55">
        <f t="shared" si="5"/>
        <v>18833416</v>
      </c>
      <c r="J49" s="55">
        <f t="shared" si="5"/>
        <v>13761685</v>
      </c>
      <c r="K49" s="133"/>
      <c r="L49" s="133"/>
      <c r="N49" s="37"/>
    </row>
    <row r="50" spans="1:14" ht="30" customHeight="1">
      <c r="A50" s="54"/>
      <c r="B50" s="54" t="s">
        <v>100</v>
      </c>
      <c r="C50" s="54"/>
      <c r="D50" s="54"/>
      <c r="E50" s="76">
        <f>SUM(E14,E16,E18,E20,E22,E24,E26,E28,E30,E32,E34,E36,E38,E40,E42,E44,E46,E48)</f>
        <v>38683704</v>
      </c>
      <c r="F50" s="76">
        <f t="shared" si="5"/>
        <v>3425380</v>
      </c>
      <c r="G50" s="76">
        <f t="shared" si="5"/>
        <v>34268233</v>
      </c>
      <c r="H50" s="76">
        <f t="shared" si="5"/>
        <v>13583344</v>
      </c>
      <c r="I50" s="76">
        <f t="shared" si="5"/>
        <v>10310394</v>
      </c>
      <c r="J50" s="76">
        <f t="shared" si="5"/>
        <v>7043046</v>
      </c>
      <c r="K50" s="118"/>
      <c r="L50" s="118"/>
      <c r="N50" s="37"/>
    </row>
    <row r="51" ht="17.25" customHeight="1">
      <c r="N51" s="37"/>
    </row>
    <row r="52" spans="8:14" ht="21" customHeight="1">
      <c r="H52" s="1" t="s">
        <v>23</v>
      </c>
      <c r="I52" s="1"/>
      <c r="J52" s="1"/>
      <c r="N52" s="37"/>
    </row>
    <row r="53" spans="8:16" ht="13.5" customHeight="1">
      <c r="H53" s="1"/>
      <c r="I53" s="1"/>
      <c r="J53" s="1"/>
      <c r="L53" s="1"/>
      <c r="N53" s="37"/>
      <c r="P53" s="3"/>
    </row>
    <row r="54" spans="8:14" ht="16.5" customHeight="1">
      <c r="H54" s="1"/>
      <c r="I54" s="1"/>
      <c r="J54" s="1"/>
      <c r="N54" s="37"/>
    </row>
    <row r="55" spans="8:14" ht="15.75" customHeight="1">
      <c r="H55" s="1" t="s">
        <v>101</v>
      </c>
      <c r="I55" s="1"/>
      <c r="J55" s="1"/>
      <c r="N55" s="37"/>
    </row>
  </sheetData>
  <sheetProtection/>
  <mergeCells count="95">
    <mergeCell ref="K45:L46"/>
    <mergeCell ref="K43:L44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B37:B38"/>
    <mergeCell ref="B39:B40"/>
    <mergeCell ref="C37:C38"/>
    <mergeCell ref="C39:C40"/>
    <mergeCell ref="A37:A38"/>
    <mergeCell ref="A39:A40"/>
    <mergeCell ref="K41:L42"/>
    <mergeCell ref="D37:D38"/>
    <mergeCell ref="D39:D40"/>
    <mergeCell ref="K37:L38"/>
    <mergeCell ref="K39:L40"/>
    <mergeCell ref="C35:C36"/>
    <mergeCell ref="D35:D36"/>
    <mergeCell ref="K49:L50"/>
    <mergeCell ref="K17:L18"/>
    <mergeCell ref="K25:L26"/>
    <mergeCell ref="K23:L24"/>
    <mergeCell ref="K19:L20"/>
    <mergeCell ref="K21:L22"/>
    <mergeCell ref="C41:C42"/>
    <mergeCell ref="D41:D42"/>
    <mergeCell ref="K35:L36"/>
    <mergeCell ref="D27:D28"/>
    <mergeCell ref="K27:L28"/>
    <mergeCell ref="A25:A26"/>
    <mergeCell ref="B25:B26"/>
    <mergeCell ref="C25:C26"/>
    <mergeCell ref="A27:A28"/>
    <mergeCell ref="B27:B28"/>
    <mergeCell ref="A35:A36"/>
    <mergeCell ref="B35:B36"/>
    <mergeCell ref="A21:A22"/>
    <mergeCell ref="B21:B22"/>
    <mergeCell ref="A19:A20"/>
    <mergeCell ref="K29:L30"/>
    <mergeCell ref="A29:A30"/>
    <mergeCell ref="B29:B30"/>
    <mergeCell ref="C29:C30"/>
    <mergeCell ref="D29:D30"/>
    <mergeCell ref="C27:C28"/>
    <mergeCell ref="A23:A24"/>
    <mergeCell ref="B23:B24"/>
    <mergeCell ref="C23:C24"/>
    <mergeCell ref="B19:B20"/>
    <mergeCell ref="C19:C20"/>
    <mergeCell ref="B15:B16"/>
    <mergeCell ref="A15:A16"/>
    <mergeCell ref="C15:C16"/>
    <mergeCell ref="A17:A18"/>
    <mergeCell ref="B17:B18"/>
    <mergeCell ref="C17:C18"/>
    <mergeCell ref="A8:A11"/>
    <mergeCell ref="K12:L12"/>
    <mergeCell ref="A13:A14"/>
    <mergeCell ref="B13:B14"/>
    <mergeCell ref="C13:C14"/>
    <mergeCell ref="K13:L14"/>
    <mergeCell ref="D8:D11"/>
    <mergeCell ref="B8:B11"/>
    <mergeCell ref="K31:L32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K47:L48"/>
    <mergeCell ref="K33:L34"/>
    <mergeCell ref="D33:D34"/>
    <mergeCell ref="A31:A32"/>
    <mergeCell ref="B31:B32"/>
    <mergeCell ref="C31:C32"/>
    <mergeCell ref="D31:D32"/>
    <mergeCell ref="B33:B34"/>
    <mergeCell ref="A33:A34"/>
    <mergeCell ref="C33:C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2010-10-05T07:19:02Z</cp:lastPrinted>
  <dcterms:created xsi:type="dcterms:W3CDTF">2008-01-11T07:16:34Z</dcterms:created>
  <dcterms:modified xsi:type="dcterms:W3CDTF">2010-10-05T07:45:10Z</dcterms:modified>
  <cp:category/>
  <cp:version/>
  <cp:contentType/>
  <cp:contentStatus/>
</cp:coreProperties>
</file>