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6"/>
  </bookViews>
  <sheets>
    <sheet name="Zał.1" sheetId="1" r:id="rId1"/>
    <sheet name="Zał.2" sheetId="2" r:id="rId2"/>
    <sheet name="zał 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l.10" sheetId="10" r:id="rId10"/>
  </sheets>
  <definedNames>
    <definedName name="_xlnm.Print_Area" localSheetId="0">'Zał.1'!$A$1:$F$160</definedName>
    <definedName name="_xlnm.Print_Area" localSheetId="3">'zał.4'!$A$1:$F$173</definedName>
    <definedName name="_xlnm.Print_Area" localSheetId="6">'zał.7'!$A$1:$M$28</definedName>
  </definedNames>
  <calcPr fullCalcOnLoad="1"/>
</workbook>
</file>

<file path=xl/sharedStrings.xml><?xml version="1.0" encoding="utf-8"?>
<sst xmlns="http://schemas.openxmlformats.org/spreadsheetml/2006/main" count="1163" uniqueCount="529">
  <si>
    <t>Załącznik Nr 1</t>
  </si>
  <si>
    <t>DOCHODY BUDŻETU WG DZIAŁÓW I ŹRÓDEŁ POCHODZENIA</t>
  </si>
  <si>
    <t>Lp.</t>
  </si>
  <si>
    <t>Wyszczególnienie</t>
  </si>
  <si>
    <t>Plan budżetu wg uchwały Nr XVII/140/08 z 15.01.2008r.</t>
  </si>
  <si>
    <t>Plan po zmianach na 30.06.2008r.</t>
  </si>
  <si>
    <t>Wykonanie za I półrocze 2008r.</t>
  </si>
  <si>
    <t>%
(5:4)</t>
  </si>
  <si>
    <t xml:space="preserve">1. </t>
  </si>
  <si>
    <t>Dział 010 Rolnictwo i łowiectwo</t>
  </si>
  <si>
    <t>a/</t>
  </si>
  <si>
    <t>dochody bieżące</t>
  </si>
  <si>
    <t>w tym:</t>
  </si>
  <si>
    <t>dotacja na zadania zlecone</t>
  </si>
  <si>
    <t>2.</t>
  </si>
  <si>
    <t>Dział 020 Leśnictwo</t>
  </si>
  <si>
    <t>3.</t>
  </si>
  <si>
    <t>Dział 400 Wytwarzanie i zaopatrywanie w energie elektryczną, prąd i gaz</t>
  </si>
  <si>
    <t>dzierzawa sieci ciepłowniczej</t>
  </si>
  <si>
    <t>4.</t>
  </si>
  <si>
    <t>Dział 600 Transport i łączność</t>
  </si>
  <si>
    <t>dotacje na zadania realizowane na podstawie porozumień</t>
  </si>
  <si>
    <t>zwrot opdatku VAT z Urzedu Skarbowego od zakupionego podnośnika</t>
  </si>
  <si>
    <t>kara umowna za niedotrzymanie warunków umowy</t>
  </si>
  <si>
    <t>5.</t>
  </si>
  <si>
    <t>Dział 700 Gospodarka mieszkaniowa</t>
  </si>
  <si>
    <t>dochody z tytułu czynszów od lokali</t>
  </si>
  <si>
    <t>pozostałe dochody AZK</t>
  </si>
  <si>
    <t>dochody z tytułu wieczystego użytkowania</t>
  </si>
  <si>
    <t>dochody z tytułu dzierżawy</t>
  </si>
  <si>
    <t>odsetki</t>
  </si>
  <si>
    <t>zwrot odszkodowania z tyt. wywłaszczonej nieruchomości</t>
  </si>
  <si>
    <t>reklama</t>
  </si>
  <si>
    <t>b/</t>
  </si>
  <si>
    <t>dochody majątkowe</t>
  </si>
  <si>
    <t>sprzedaż mienia komunalnego</t>
  </si>
  <si>
    <t>dotacja celowa na zadanie majątkowe</t>
  </si>
  <si>
    <t>przekształcenie z użytkowania wieczystego w prawo własności</t>
  </si>
  <si>
    <t>6.</t>
  </si>
  <si>
    <t>Dział 710 Działalność usługowa</t>
  </si>
  <si>
    <t>dotacja na zadania realizowane na podstawie porozumień</t>
  </si>
  <si>
    <t>dochody z usług na placu targowym</t>
  </si>
  <si>
    <t>dochody z cmentarza</t>
  </si>
  <si>
    <t>zwroty za wycenę mieszkań</t>
  </si>
  <si>
    <t>7.</t>
  </si>
  <si>
    <t>Dział 750 Administracja publiczna</t>
  </si>
  <si>
    <t>odsetki bankowe</t>
  </si>
  <si>
    <t>prowizje</t>
  </si>
  <si>
    <t>5% dochodów związanych z realizacją zadań z zakresu administracji rządowej</t>
  </si>
  <si>
    <t>pozostałe dochody</t>
  </si>
  <si>
    <t>8.</t>
  </si>
  <si>
    <t>Dział 751 Urzędy naczelnych organów władzy państwowej, kontroli i ochrony prawa oraz sądownictwa</t>
  </si>
  <si>
    <t>dotacje na zadania zlecone</t>
  </si>
  <si>
    <t>9.</t>
  </si>
  <si>
    <t>Dział 754 Bezpieczeństwo publiczne i ochrona przeciwpożarowa</t>
  </si>
  <si>
    <t>mandaty</t>
  </si>
  <si>
    <t>10.</t>
  </si>
  <si>
    <t>Dział 756 Dochody od osób prawnych, od osób fizycznych i od innych jednostek nieposiadających osobowości prawnej oraz wydatki związane z ich poborem</t>
  </si>
  <si>
    <t>karta podatkowa</t>
  </si>
  <si>
    <t>podatek rolny</t>
  </si>
  <si>
    <t>podatek leśny</t>
  </si>
  <si>
    <t>podatek od nieruchomości</t>
  </si>
  <si>
    <t>podatek od środków transportowych</t>
  </si>
  <si>
    <t>opłata od posiadania psów</t>
  </si>
  <si>
    <t>podatek od spadków i darowizn</t>
  </si>
  <si>
    <t>podatek od czynności cywilnoprawnych</t>
  </si>
  <si>
    <t>opłata targowa</t>
  </si>
  <si>
    <t>odsetki od nieterminowych wpłat</t>
  </si>
  <si>
    <t>opłata skarbowa</t>
  </si>
  <si>
    <t>dochody z tyt. opłat za zajęcie pasa drogowego</t>
  </si>
  <si>
    <t>wpłaty z tytułu koncesji alkoholowych</t>
  </si>
  <si>
    <t>podatek dochodowy od osób fizycznych</t>
  </si>
  <si>
    <t>podatek dochodowy od osób prawnych</t>
  </si>
  <si>
    <t>Rekompensaty utraconych dochodów w podatkach i opłatach lokalnych</t>
  </si>
  <si>
    <t>zaległości podatków zniesionych</t>
  </si>
  <si>
    <t>wplywy z różnych dochodów</t>
  </si>
  <si>
    <t>11.</t>
  </si>
  <si>
    <t>Dział 758 Różne rozliczenia</t>
  </si>
  <si>
    <t>część oświatowa subwencji ogólnej</t>
  </si>
  <si>
    <t>część równoważąca subwencji ogólnej</t>
  </si>
  <si>
    <t>12.</t>
  </si>
  <si>
    <t>Dział 801 Oświata i wychowanie</t>
  </si>
  <si>
    <t>dochody szkół podstawowych</t>
  </si>
  <si>
    <t>odpłatność - opłata stała</t>
  </si>
  <si>
    <t>dochody przedszkoli</t>
  </si>
  <si>
    <t>wpływy z usług - przedszkola</t>
  </si>
  <si>
    <t>dochody gimnazjum</t>
  </si>
  <si>
    <t>dochody ZOPO</t>
  </si>
  <si>
    <t>wpływy z usług (stołówki szkolne)</t>
  </si>
  <si>
    <t>dotacje na zadania własne</t>
  </si>
  <si>
    <t>13.</t>
  </si>
  <si>
    <t>Dział 851 Ochrona zdrowia</t>
  </si>
  <si>
    <t>dzierżawa sprzętu medycznego</t>
  </si>
  <si>
    <t>14.</t>
  </si>
  <si>
    <t>Dział 852 Pomoc społeczna</t>
  </si>
  <si>
    <t>dochody DPS "Złota Jesień"</t>
  </si>
  <si>
    <t>dochody Ośrodka Dziennego Pobytu</t>
  </si>
  <si>
    <t>odpłatność z tyt. usług opiekuńczych</t>
  </si>
  <si>
    <t>dotacja na zadania własne</t>
  </si>
  <si>
    <t>wpływy ze zwrotów dotacji wykorzystanych niezgodnie z przeznaczeniem lub pobranych w nadmiernej wysokości</t>
  </si>
  <si>
    <t>15.</t>
  </si>
  <si>
    <t>Dział 854 Edukacyjna opieka wychowawcza</t>
  </si>
  <si>
    <t>dotacja celowa na "Zielone szkoły"</t>
  </si>
  <si>
    <t>dotacja celowa "Uczeń na wsi…"</t>
  </si>
  <si>
    <t>16.</t>
  </si>
  <si>
    <t>Dział 900 Gospodarka komunalna i ochrona środowiska</t>
  </si>
  <si>
    <t xml:space="preserve"> </t>
  </si>
  <si>
    <t xml:space="preserve">dzierzawa sieci kanalizacyjnej </t>
  </si>
  <si>
    <t>dzierżawa sieci wodociągowej</t>
  </si>
  <si>
    <t>wynajem kontenera</t>
  </si>
  <si>
    <t>wpywy z opłaty produktowej</t>
  </si>
  <si>
    <t>wpływy ze sprzedaży</t>
  </si>
  <si>
    <t>szalety miejskie</t>
  </si>
  <si>
    <t>17.</t>
  </si>
  <si>
    <t>Dział 921 Kultura i ochrona dziedzictwa narodowego</t>
  </si>
  <si>
    <t>wpływy z usług</t>
  </si>
  <si>
    <t>dotacja celowa otrzymana z samorządu województwa na zadania bieżące realizowane na podstawie porozumień między jednostkami samorządu terytorialnego</t>
  </si>
  <si>
    <t>18.</t>
  </si>
  <si>
    <t>Dział 926 Kultura fizyczna i sport</t>
  </si>
  <si>
    <t>dochody MOSiR</t>
  </si>
  <si>
    <t>OGÓŁEM :</t>
  </si>
  <si>
    <t>Załącznik Nr 2</t>
  </si>
  <si>
    <t>WYDATKI BUDŻETU WG DZIAŁÓW</t>
  </si>
  <si>
    <t>1.</t>
  </si>
  <si>
    <t>Rozdz.01020 Postęp biologiczny w produkcji zwierzęcej</t>
  </si>
  <si>
    <t>wydatki bieżące</t>
  </si>
  <si>
    <t>dotacje do organizacji pozarządowych</t>
  </si>
  <si>
    <t>Rozdz. 01030 Izby rolnicze</t>
  </si>
  <si>
    <t>dotacje</t>
  </si>
  <si>
    <t>Rozdz. 01095 Pozostała działalność</t>
  </si>
  <si>
    <t>Rozdz. 60004 Lokalny transport zbiorowy</t>
  </si>
  <si>
    <t>dotacja przedmiotowa do zakładu budżetowego PKM</t>
  </si>
  <si>
    <t>wydatki majątkowe</t>
  </si>
  <si>
    <t xml:space="preserve">dotacja celowa z budżetu na finansowanie zakupu inwestycyjnego zakładu budżetowego PKM </t>
  </si>
  <si>
    <t>Rozdz. 60014 Drogi publiczne powiatowe</t>
  </si>
  <si>
    <t>dotacja</t>
  </si>
  <si>
    <t>Rozdz. 60016 Drogi publiczne gminne</t>
  </si>
  <si>
    <t>wynagrodzenia i składki naliczone od wynagrodzeń</t>
  </si>
  <si>
    <t>jednostki pomocnicze</t>
  </si>
  <si>
    <t xml:space="preserve">Rozdz.60095 Pozostała działalność </t>
  </si>
  <si>
    <t xml:space="preserve">a/ </t>
  </si>
  <si>
    <t>Rozdz. 70004 Różne jednostki obsługi gospodarki mieszkaniowej</t>
  </si>
  <si>
    <t>Rozdz. 71004 Plany zagospodarowania przestrzennego</t>
  </si>
  <si>
    <t>Rozdz. 71013 Prace geodezyjne i kartograficzne (nieinwestycyjne)</t>
  </si>
  <si>
    <t>Rozdz.71014 Opracowania geodezyjne i kartograficzne</t>
  </si>
  <si>
    <t>Rozdz.71035 Cmentarze</t>
  </si>
  <si>
    <t>Rozdz.75011 Urzędy wojewódzkie</t>
  </si>
  <si>
    <t>Rozdz.75020 Starostwa powiatowe</t>
  </si>
  <si>
    <t>Rozdz.75022 Rady gmin (miast i miast na prawach powiatu)</t>
  </si>
  <si>
    <t>Rozdz.75023 Urzędy gmin (miast i miast na prawach powiatu)</t>
  </si>
  <si>
    <t>Rozdz.75075 Promocja jednostek samorządu terytorialnego</t>
  </si>
  <si>
    <t>Rozdz.75095 Pozostała działalność</t>
  </si>
  <si>
    <t>Rozdz.75101 Urzędy naczelnych organów władzy państwowej, kontroli i ochrony prawa</t>
  </si>
  <si>
    <t>Rozdz.75108 Wybory do Sejmu i Senatu</t>
  </si>
  <si>
    <t>Rozdz.75404 Komendy wojewódzkie Policji</t>
  </si>
  <si>
    <t xml:space="preserve">b/ </t>
  </si>
  <si>
    <t>Rozdz.75412 Ochotnicze straże pożarne</t>
  </si>
  <si>
    <t>Rozdz.75414 Obrona cywilna</t>
  </si>
  <si>
    <t>Rozdz.75416 Straż Miejska</t>
  </si>
  <si>
    <t>Rozdz.75647 Pobór podatków, opłat i niepodatkowych należności budżetowych</t>
  </si>
  <si>
    <t>Dział 757 Obsługa długu publicznego</t>
  </si>
  <si>
    <t>Rozdz.75702 Obsługa papierów wartościowych, kredytów i pożyczek jednostek samorządu terytorialnego</t>
  </si>
  <si>
    <t>Rozdz.75818 Rezerwy ogólne i celowe</t>
  </si>
  <si>
    <t>- rezerwa ogólna</t>
  </si>
  <si>
    <t>- rezerwa celowa na usuwanie skutków klęsk żywiołowych</t>
  </si>
  <si>
    <t>- rezerwa celowa na regulacje płacowe</t>
  </si>
  <si>
    <t>- rezerwa celowa na realizację zadań własnych z zakresu zarządzania kryzysowego</t>
  </si>
  <si>
    <t>- rezerwa celowa na inwestycje</t>
  </si>
  <si>
    <t>Rozdz.80101 Szkoły podstawowe</t>
  </si>
  <si>
    <t>Rozdz.80103 Oddziały przedszkolne w szkołach podstawowych</t>
  </si>
  <si>
    <t>Rozdz.80104 Przedszkola</t>
  </si>
  <si>
    <t>Rozdz.80110 Gimnazja</t>
  </si>
  <si>
    <t>Rozdz.80113 Dowożenie uczniów do szkół</t>
  </si>
  <si>
    <t>Rozdz.80114 Zespoły obsługi ekonomiczno-administracyjnej szkół</t>
  </si>
  <si>
    <t>Rozdz.80146 Dokształcanie i doskonalenie nauczycieli</t>
  </si>
  <si>
    <t>Rozdz.80148 Stołówki szkolne</t>
  </si>
  <si>
    <t>Rozdz.80195 Pozostała działalność</t>
  </si>
  <si>
    <t>dotacje dla organizacji pozarządowych</t>
  </si>
  <si>
    <t>Rozdz.85111 Szpitale ogólne</t>
  </si>
  <si>
    <t>Rozdz.85153 Zwalczanie narkomanii</t>
  </si>
  <si>
    <t xml:space="preserve">dotacja </t>
  </si>
  <si>
    <t>Rozdz.85154 Przeciwdziałanie alkoholizmowi</t>
  </si>
  <si>
    <t>Rozdz.85195 Pozostała działalność</t>
  </si>
  <si>
    <t>Rozdz.85202 Domy pomocy społecznej</t>
  </si>
  <si>
    <t>Rozdz.85203 Ośrodki wsparcia</t>
  </si>
  <si>
    <t>Rozdz.85212 Świadczenia rodzinne, zaliczka alimentacyjna oraz składki na ubezpieczenia emerytalne i rentowe z ubezpieczenia społecznego</t>
  </si>
  <si>
    <t>zwroty dotacji wykorzystanych niezgodnie z przeznaczeniem lub pobranych w nadmiernej wysokości</t>
  </si>
  <si>
    <t>Rozdz.85214 Zasiłki i pomoc w naturze oraz składki na ubezpieczenia emerytalne i rentowe</t>
  </si>
  <si>
    <t>Rozdz.85215 Dodatki mieszkaniowe</t>
  </si>
  <si>
    <t>Rozdz.85219 Ośrodki pomocy społecznej</t>
  </si>
  <si>
    <t>Rozdz.85228 Usługi opiekuńcze i specjalistyczne usługi opiekuńcze</t>
  </si>
  <si>
    <t>Rozdz.85295 Pozostała działalność</t>
  </si>
  <si>
    <t>Rozdz.85401 Świetlice szkolne</t>
  </si>
  <si>
    <t>Rozdz.85412 Kolonie i obozy oraz inne formy wypoczynku dzieci i młodzieży szkolnej, a także szkolenia młodzieży</t>
  </si>
  <si>
    <t>Rozdz.85415 Pomoc materialna dla uczniów</t>
  </si>
  <si>
    <t xml:space="preserve">                                                                                            </t>
  </si>
  <si>
    <t>Rozdz.85418 Przeciwdziałanie i ograniczanie skutków patologii społecznej</t>
  </si>
  <si>
    <t>Rozdz.85446 Dokształcanie i doskonalenie nauczycieli</t>
  </si>
  <si>
    <t>Rozdz.90001 Gospodarka ściekowa i ochrona wód</t>
  </si>
  <si>
    <t>Rozdz.90002 Gospodarka odpadami</t>
  </si>
  <si>
    <t>Rozdz.90003 Oczyszczanie miast i wsi</t>
  </si>
  <si>
    <t>Rozdz.90004 Utrzymanie zieleni w miastach i gminach</t>
  </si>
  <si>
    <t>Rozdz.90005 Ochrona powietrza atmosferycznego i klimatu</t>
  </si>
  <si>
    <t>Rozdz.90015 Oświetlenie ulic, placów i dróg</t>
  </si>
  <si>
    <t>Rozdz.90095 Pozostała działalność</t>
  </si>
  <si>
    <t>Rozdz.92105 Pozostałe zadania w zakresie kultury</t>
  </si>
  <si>
    <t>Rozdz.92109 Domy i ośrodki kultury, świetlice i kluby</t>
  </si>
  <si>
    <t>dotacja celowa z budżetu na finansowanie zakupów inwestycyjnych dla instytucji kultury</t>
  </si>
  <si>
    <t>Rozdz.92116 Biblioteki</t>
  </si>
  <si>
    <t>Rozdz.92195 Pozostała działalność</t>
  </si>
  <si>
    <t>Rozdz.92604 Instytucje kultury fizycznej</t>
  </si>
  <si>
    <t>Rozdz.92605 Zadania w zakresie kultury fizycznej i sportu</t>
  </si>
  <si>
    <t>dotacja dla organizacji pozarządowych</t>
  </si>
  <si>
    <t>Rozdz.92695 Pozostała działalność</t>
  </si>
  <si>
    <t>RAZEM:</t>
  </si>
  <si>
    <t>Zadania zlecone i powierzone realizowane na podstawie porozumień</t>
  </si>
  <si>
    <t>- Pozostała działalność</t>
  </si>
  <si>
    <t>Dział 710 Działalnośc usługowa</t>
  </si>
  <si>
    <t>- Prace geodezyjne i kartograficzne</t>
  </si>
  <si>
    <t xml:space="preserve">Dział 750 Administracja publiczna </t>
  </si>
  <si>
    <t>- Urzędy wojewódzkie</t>
  </si>
  <si>
    <t>Dział 751 Urzędy naczelnych organów władzy państwowej kontroli i ochrony prawa i sądownictwa</t>
  </si>
  <si>
    <t>- Urzędy naczelnych organów władzy państwowej kontroli i ochrony prawa</t>
  </si>
  <si>
    <t>- Wybory do rad gmin, rad powiatów i sejmików województw, wybory wójtów, burmistrzów i prezydentów miast oraz referenda gminne, powiatowe i wojewódzkie</t>
  </si>
  <si>
    <t>- Obrona cywilna</t>
  </si>
  <si>
    <t>- Świadczenia rodzinne, zaliczka alimentacyjna oraz składki na ubezpieczenia emerytalne i rentowe z ubezpieczenia społecznego</t>
  </si>
  <si>
    <t>- Składki na ubezpieczenie zdrowotne opłacane za osoby pobierające niektóre świadczenia z pomocy społecznej oraz niektóre świadczenia rodzinne</t>
  </si>
  <si>
    <t>- Zasiłki i pomoc w naturze oraz składki na ubezpieczenia emerytalne i rentowe</t>
  </si>
  <si>
    <t>- Usługi opiekuńcze i specjalistyczne usługi opiekuńcze</t>
  </si>
  <si>
    <t>- Oczyszczanie miast i wsi</t>
  </si>
  <si>
    <t>Załącznik Nr 3</t>
  </si>
  <si>
    <t>ZESTAWIENIE DOCHODÓW I WYDATKÓW ORAZ ŹRÓDEŁ FINANSOWANIA 
DEFICYTU BUDŻETOWEGO W I PÓŁROCZU 2008 ROKU</t>
  </si>
  <si>
    <t>Plan po zmianach
na 30.06.2008r.</t>
  </si>
  <si>
    <t>I.</t>
  </si>
  <si>
    <t>DOCHODY BUDŻETU</t>
  </si>
  <si>
    <t>II.</t>
  </si>
  <si>
    <t>WYDATKI BUDŻETU</t>
  </si>
  <si>
    <t>III.</t>
  </si>
  <si>
    <t>DEFICYT BUDŻETOWY (I-II)</t>
  </si>
  <si>
    <t>IV.</t>
  </si>
  <si>
    <t>FINANSOWANIE DEFICYTU BUDŻETOWEGO (1-2)</t>
  </si>
  <si>
    <t>Przychody ogółem:
z tego:</t>
  </si>
  <si>
    <t>A.</t>
  </si>
  <si>
    <t>nadwyżka budżetowa</t>
  </si>
  <si>
    <t>B.</t>
  </si>
  <si>
    <t>wolne środki</t>
  </si>
  <si>
    <t>C.</t>
  </si>
  <si>
    <t xml:space="preserve">z kredytów </t>
  </si>
  <si>
    <t>D.</t>
  </si>
  <si>
    <t>z pożyczek</t>
  </si>
  <si>
    <t>Rozchody ogółem
z tego:</t>
  </si>
  <si>
    <t>Spłata kredytów</t>
  </si>
  <si>
    <t>Spłata pożyczek</t>
  </si>
  <si>
    <t>PRZYCHODY:</t>
  </si>
  <si>
    <t>Pożyczki i kredyty krajowe:</t>
  </si>
  <si>
    <t>Pożyczki:</t>
  </si>
  <si>
    <t>Ograniczenie niskiej emisji w budynkach jednorodzinnych w Gminie Czechowice-Dziedzice</t>
  </si>
  <si>
    <t>Termomodernizacja Gimnazjum Nr 1 w Czechowicach-Dziedzicach</t>
  </si>
  <si>
    <t>Rekultywacja składowiska odpadów - etap I</t>
  </si>
  <si>
    <t>Kanalizacja sanitarna wraz z przyłączami w ul. Legionów na odcinku od. Ul. Stalmacha do DK-1 z włączeniem do kanału w ul. Strażackiej</t>
  </si>
  <si>
    <t>Kredyty:</t>
  </si>
  <si>
    <t>Budowa sali gimnastycznej w Gimnazjum Nr 3 w Czechowicach-Dziedzicach</t>
  </si>
  <si>
    <t>Załącznik Nr 4</t>
  </si>
  <si>
    <t>Dział, rozdział, nazwa zadania</t>
  </si>
  <si>
    <t>% (5:4)</t>
  </si>
  <si>
    <t>Rozdz.60004 Lokalny transport zbiorowy</t>
  </si>
  <si>
    <t>Zakup autobusów do PKM</t>
  </si>
  <si>
    <t>Rozdz.60016 Drogi publiczne gminne</t>
  </si>
  <si>
    <t>Przebudowa ul.Na Łuku w Ligocie</t>
  </si>
  <si>
    <t>Przebudowa ul.Sokoły w Ligocie</t>
  </si>
  <si>
    <t>Przebudowa ul.Zakole w Zabrzegu</t>
  </si>
  <si>
    <t>Przebudowa ul.Stawowe Pole w Bronowie</t>
  </si>
  <si>
    <t>Przebudowa ul.Żbika w Czechowicach-Dziedzicach</t>
  </si>
  <si>
    <t>Przebudowa ul.Kukułczej w Czechowicach-Dziedzicach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</si>
  <si>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</si>
  <si>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</si>
  <si>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</si>
  <si>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Przebudowa ul.Siennej w Zabrzegu</t>
  </si>
  <si>
    <t>Budowa chodnika od ul.Topolowej do ul.Węglowej w Czechowicach-Dziedzicach (dokończenie)</t>
  </si>
  <si>
    <t>Wykonanie nakrycia zimowego niecki fontanny ze zintegrowanym stojakiem na choinkę świąteczną</t>
  </si>
  <si>
    <t>Rozdz.70004 Różne jednostki obsługi gospodarki mieszkaniowej</t>
  </si>
  <si>
    <t>Zakup i montaż kotła c.o. gazowego wraz z automatyką pogodową do budynku przy ul.Kolorowej 2 w Bronowie</t>
  </si>
  <si>
    <t>Wymiana rurociągu ciepłowniczego na osiedlu przy ul.Bestwińskiej</t>
  </si>
  <si>
    <t>Budowa dźwigu osobowego w budynku przy ul. Sienkiewicza 8</t>
  </si>
  <si>
    <t>Budowa dźwigu osobowego w budynku przy ul. Nad Białką 1B</t>
  </si>
  <si>
    <t>Adaptacja budynku przy ul.J.Kochanowskiego na lokale socjalne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</si>
  <si>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</si>
  <si>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</si>
  <si>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</si>
  <si>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</si>
  <si>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</si>
  <si>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</si>
  <si>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</si>
  <si>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</si>
  <si>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</si>
  <si>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</si>
  <si>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</si>
  <si>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</si>
  <si>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</si>
  <si>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maszyny do czyszczenia posadzki w sali gimnastycznej SP Nr 4</t>
  </si>
  <si>
    <t>Zakup tablicy świetlnej do wyników gier sportowych do SP Nr 5 w Czechowicach-Dziedzicach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</si>
  <si>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</si>
  <si>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</si>
  <si>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</si>
  <si>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Nabycie działki zajetej pod teren Szkoły Podstawowej Nr 5</t>
  </si>
  <si>
    <t>Zakup szafy chłodniczej do ZSP Nr 1, PP Nr 10, 
PP Nr 11 w Czechowicach-Dziedzicach</t>
  </si>
  <si>
    <t>Zakup robota wieloczynnościowego do ZSP Nr 1 w Czechowicach-Dziedzicach</t>
  </si>
  <si>
    <t>Zakup komputera z drukarką do PP Nr 2, PP Nr 9 w Czechowicach-Dziedzicach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</si>
  <si>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</si>
  <si>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</si>
  <si>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</si>
  <si>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</si>
  <si>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</si>
  <si>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</si>
  <si>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</si>
  <si>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</si>
  <si>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Termomodernizacja Gimnazjum Nr 1 w Czechowicach-Dziedzicach z zastosowaniem systemu solarnego dla przygotowania ciepłej wody użytkowej</t>
  </si>
  <si>
    <t>Zakup zestawu komputerowego wraz z oprogramowaniem</t>
  </si>
  <si>
    <t>Zakup patelni elektrycznej do ZSP Nr 1 w Czechowicach-Dziedzicach</t>
  </si>
  <si>
    <t>Zakup bemaru elektrycznego do SP Nr 2 w Czechowicach-Dziedzicach</t>
  </si>
  <si>
    <t>Zakup zmywarko-wyparzacza do SP Nr 4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</si>
  <si>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</si>
  <si>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</si>
  <si>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Przebudowa stołówki i kuchni w Gimnazjum Publicznym Nr 1 w Czechowicach - Dziedzicach</t>
  </si>
  <si>
    <t>Zakup komputera z oprogramowaniem do ZS w Ligocie</t>
  </si>
  <si>
    <t>Rozdz. 85111 Szpitale ogólne</t>
  </si>
  <si>
    <t>Dofinansowanie zakupu sprzetu medycznego do Szpitala Pediatrycznego w Bielsku - Białej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</si>
  <si>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</si>
  <si>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</si>
  <si>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</si>
  <si>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w rejonie ul.Bestwińskiej w Czechowicach-Dziedzicach - projekt</t>
  </si>
  <si>
    <t>Kanalizacja sanitarna wraz z przyłączami w ul. Legionow na odc. od ul. Stalmacha do DK-1 z włączeniem do kanału w ul. Strażackiej</t>
  </si>
  <si>
    <t>Zakup nowych wiat przystankowych</t>
  </si>
  <si>
    <t>Dobudowa oświetlenia przy ul.Czyża w Bronowie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</si>
  <si>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</si>
  <si>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</si>
  <si>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</si>
  <si>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</si>
  <si>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ulicy bocznej do ul.Zamkowej w Czechowicach-Dziedzicach</t>
  </si>
  <si>
    <t>Dobudowa oświetlenia przy ul.Kukułczej w Czechowicach-Dziedzicach</t>
  </si>
  <si>
    <t>Dobudowa oświetlenia przy ul.Dzięciołów w Czechowicach-Dziedzicach</t>
  </si>
  <si>
    <t>Dobudowa oświetlenia przy ul.Czechowickiej w Ligocie</t>
  </si>
  <si>
    <t>Dobudowa oświetlenia przy ul.Wapienickiej w Ligocie</t>
  </si>
  <si>
    <t>Budowa oświetlenia ul.Baczyńskiego w Czechowicach-Dziedzicach</t>
  </si>
  <si>
    <t>Budowa oświetlenia przy ul. Zajęczej wraz z wykonaniem projektu</t>
  </si>
  <si>
    <t>Budowa oswietlenia przy ul. Wodnej, wykonanie projektu</t>
  </si>
  <si>
    <t>Budowa oświetlenia przy ul. Topolowej na odcinku od ul. Jasnej do ul. Słonecznej , wykonanie projektu</t>
  </si>
  <si>
    <t>Budowa oświetlenia przy ul. Sadowej, wykonanie projektu</t>
  </si>
  <si>
    <t>Oświetlenie chodnika między ulicami Michałowicza - Polna - Szkolna w Czechowicach - Dziedzicach</t>
  </si>
  <si>
    <t>Dobudowa punktu świetlnego na ul. Krzanowskiego</t>
  </si>
  <si>
    <t>Dobudowa punktu świetlnego na ul. Norwida</t>
  </si>
  <si>
    <t>Dobudowa punktu świetlnego na ul. Reja</t>
  </si>
  <si>
    <t>Wykonanie projektu oświetlenia przy ul. Kołłątaja</t>
  </si>
  <si>
    <t>Dobudowa oświetlenia przy ul. Ślepej</t>
  </si>
  <si>
    <t>Dobudowa oświetlenia ul. Mała w Ligocie</t>
  </si>
  <si>
    <t>Dobudowa oświetlenia ul. Koło w Ligocie</t>
  </si>
  <si>
    <t>Dobudowa oświetlenia ul. Łabędzia</t>
  </si>
  <si>
    <t>Zakup instrumentów dla Młodzieżowej Orkiestry Dętej</t>
  </si>
  <si>
    <t>Przebudowa Miejskiego Domu Kultury w Czechowicach - Dziedzicach</t>
  </si>
  <si>
    <t>Zakup kolumn niskotonowych do Miejskiego Domu Kultury w Czechowicach-Dziedzicach</t>
  </si>
  <si>
    <t>Modernizacja urzadzeń projektorowni</t>
  </si>
  <si>
    <t>Budowa budynku Miejskiej Biblioteki Publicznej przy ul.Niepodległości w Czechowicach-Dziedzicach</t>
  </si>
  <si>
    <t>Budowa basenu krytego wolnostojącego o wym.25,0 m x 12,5 m na terenie MOSiR w Czechowicach-Dziedzicach</t>
  </si>
  <si>
    <t>Budowa boiska wraz z ogrodzeniem przy ul. Szkolnej</t>
  </si>
  <si>
    <t>Załącznik nr 5</t>
  </si>
  <si>
    <t>PODZIAŁ ŚRODKÓW NA JEDNOSTKI POMOCNICZE</t>
  </si>
  <si>
    <t>% wykonania</t>
  </si>
  <si>
    <t>Zarząd Osiedla "Barbara"</t>
  </si>
  <si>
    <t>Zarząd Osiedla "Renardowice"</t>
  </si>
  <si>
    <t>Zarząd Osiedla "Północ"</t>
  </si>
  <si>
    <t>Zarząd Osiedla "Dziedzice"</t>
  </si>
  <si>
    <t>Zarząd Osiedla "Centrum"</t>
  </si>
  <si>
    <t>Zarząd Osiedla "Lesisko"</t>
  </si>
  <si>
    <t>Zarząd Osiedla "Tomaszówka"</t>
  </si>
  <si>
    <t>Zarząd Osiedla "Południe"</t>
  </si>
  <si>
    <t>Zarząd Osiedla "Czechowice-Górne"</t>
  </si>
  <si>
    <t>Rada Sołecka Bronów</t>
  </si>
  <si>
    <t>Rada Sołecka Zabrzeg</t>
  </si>
  <si>
    <t>Rada Sołecka Ligota</t>
  </si>
  <si>
    <t>OGÓŁEM:</t>
  </si>
  <si>
    <t>Dz.600 Transport i łączność</t>
  </si>
  <si>
    <t>rozdz.60016 Drogi publiczne gminne</t>
  </si>
  <si>
    <t xml:space="preserve">rozdz.60095 Pozostała działalność </t>
  </si>
  <si>
    <t>Dz.700 Gospodarka mieszkaniowa</t>
  </si>
  <si>
    <t>rozdz.70004 Różne jednostki obsługi gospodarki mieszkaniowej</t>
  </si>
  <si>
    <t>Dz.750 Administracja publiczna</t>
  </si>
  <si>
    <t>rozdz.75095 Pozostała działalność</t>
  </si>
  <si>
    <t>Dz.754 Bezpieczeństwo publiczne i ochrona przciwpożarowa</t>
  </si>
  <si>
    <t>rozdz.75412 Ochotnicze straże pożarne</t>
  </si>
  <si>
    <t>rozdz.75416 Straż Miejska</t>
  </si>
  <si>
    <t>Dz.801 Oświata i wychowanie</t>
  </si>
  <si>
    <t>rozdz.80101 Szkoły podstawowe</t>
  </si>
  <si>
    <t>rozdz.80103 Oddziały przedszkolne w szkołach podstawowych</t>
  </si>
  <si>
    <t>rozdz.80104 Przedszkola</t>
  </si>
  <si>
    <t>rozdz.80110 Gimnazja</t>
  </si>
  <si>
    <t>Dz.851 Ochrona zdrowia</t>
  </si>
  <si>
    <t>rozdz.85154 Przeciwdziałanie alkoholizmowi</t>
  </si>
  <si>
    <t>Dz.852 Pomoc społeczna</t>
  </si>
  <si>
    <t>rozdz.85295 Pozostała działalność</t>
  </si>
  <si>
    <t>Dz.854 Edukacyjna opieka wychowawcza</t>
  </si>
  <si>
    <t>rozdz.85412 Kolonie i obozy oraz inne formy wypoczynku dzieci i młodzieży szkolnej, a także szkolenia młodzieży</t>
  </si>
  <si>
    <t>rozdz.85415 Pomoc materialna dla uczniów</t>
  </si>
  <si>
    <t>Dz.900Gospodarka komunalna i ochrona środowiska</t>
  </si>
  <si>
    <t>rozdz.90003 Oczyszczanie miast i wsi</t>
  </si>
  <si>
    <t>rozdz.90004 Utrzymanie zieleni w miastch i gminach</t>
  </si>
  <si>
    <t>rozdz.90015 Oświetlenie ulic, placów i dróg</t>
  </si>
  <si>
    <t>Dz.921 Kultura i ochrona dziedzictwa narodowego</t>
  </si>
  <si>
    <t>rozdz.92109 Domy i ośrodki kultury, świetlice i kluby</t>
  </si>
  <si>
    <t>rozdz.92116 Biblioteki</t>
  </si>
  <si>
    <t>rozdz.92195 Pozostała działalność</t>
  </si>
  <si>
    <t>Dz.926 Kultura fizyczna i sport</t>
  </si>
  <si>
    <t>rozdz.92695 Pozostała działalność</t>
  </si>
  <si>
    <t>Załącznik Nr 6</t>
  </si>
  <si>
    <t>L.p.</t>
  </si>
  <si>
    <t>Nazwa zakładu budżetowego</t>
  </si>
  <si>
    <t>Klasyfikacja Budżetowa</t>
  </si>
  <si>
    <t>Stan środków obrotowych na 01.01.2008r.</t>
  </si>
  <si>
    <t>Przychody</t>
  </si>
  <si>
    <t>Wydatki</t>
  </si>
  <si>
    <t>Stan środków obrotowych na 30.06.2008r.</t>
  </si>
  <si>
    <t>Dział</t>
  </si>
  <si>
    <t>Rozdział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</si>
  <si>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</si>
  <si>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</si>
  <si>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</si>
  <si>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</si>
  <si>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</si>
  <si>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</si>
  <si>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</si>
  <si>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</si>
  <si>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</si>
  <si>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Budżet gminy po zmianach na 30.06.2008r.</t>
  </si>
  <si>
    <t>% (poz.4:3)</t>
  </si>
  <si>
    <t>Plan</t>
  </si>
  <si>
    <t>Plan po zmianach</t>
  </si>
  <si>
    <t>Wykonanie</t>
  </si>
  <si>
    <t>Ogółem wozokilometrów</t>
  </si>
  <si>
    <t>Ogółem koszty działalności bieżącej</t>
  </si>
  <si>
    <t>Koszt 1 wozokilometra</t>
  </si>
  <si>
    <t>Wpływy własne</t>
  </si>
  <si>
    <t>Dotacja</t>
  </si>
  <si>
    <t>Załącznik Nr 7</t>
  </si>
  <si>
    <t>Nazwa gminnych instytucji kultury</t>
  </si>
  <si>
    <t>Klasyfikacja</t>
  </si>
  <si>
    <t xml:space="preserve">Przychody </t>
  </si>
  <si>
    <t xml:space="preserve">Wydatki </t>
  </si>
  <si>
    <t>Dz. Rozdz.</t>
  </si>
  <si>
    <t>Fundusz obrotowy na 01.01.2008r.</t>
  </si>
  <si>
    <t>Dotacje celowe</t>
  </si>
  <si>
    <t>Ogółem</t>
  </si>
  <si>
    <t>Wydatki bieżące w tym:</t>
  </si>
  <si>
    <t>Płace z pochodnymi</t>
  </si>
  <si>
    <t>Remonty kapitalne</t>
  </si>
  <si>
    <t>Fundusz obrotowy na 30.06.2008r.</t>
  </si>
  <si>
    <t>Miejski Dom Kultury</t>
  </si>
  <si>
    <t>921  92109</t>
  </si>
  <si>
    <t>Budzet gminy po zmianach na 30.06.2008r.</t>
  </si>
  <si>
    <t>Miejska Biblioteka Publiczna</t>
  </si>
  <si>
    <t>921  92116</t>
  </si>
  <si>
    <t>Ogółem budżet gminy</t>
  </si>
  <si>
    <t>Załącznik Nr 8</t>
  </si>
  <si>
    <t>SZCZEGÓŁOWE ZESTAWIENIE PRZYCHODÓW I WYDATKÓW GMINNEGO FUNDUSZU 
OCHRONY ŚRODOWISKA I GOSPODARKI WODNEJ NA I PÓŁROCZE 2008 ROKU</t>
  </si>
  <si>
    <t>Wkonanie za I półrocze 2008r.</t>
  </si>
  <si>
    <t>% rubr.5/4</t>
  </si>
  <si>
    <t>Stan środków na 01.01.2008r.</t>
  </si>
  <si>
    <t>środki pieniężne</t>
  </si>
  <si>
    <t>należności</t>
  </si>
  <si>
    <t>zobowiązania</t>
  </si>
  <si>
    <t>Planowane przychody</t>
  </si>
  <si>
    <t>100% wpływów opłat i kar za usuwanie drzew
i krzewów</t>
  </si>
  <si>
    <t>50% wpływów z tytułu składowania odpadów na terenie gminy</t>
  </si>
  <si>
    <t>20% wpływów z tytułu opłat i kar za pozostałe rodzaje korzystania ze środowiska i wprowadzenia w nim zmian oraz szczególne rodzaje korzystania z wód i urządzeń wodnych</t>
  </si>
  <si>
    <t>Ogółem kwota</t>
  </si>
  <si>
    <t>Planowane wydatki</t>
  </si>
  <si>
    <t>Edukacja ekologiczna propagowanie działań proekologicznych i zasady zrównoważonego rozwoju ( edukacja mieszkańców, propogowanie działalń proekologicznych, materiały edukacyjne, spotkania, szkolenia, konkursy, zakup nagród konkursowych)</t>
  </si>
  <si>
    <t>Urządzenie i utrzymanie zieleni, zadrzewień oraz parków ustanowionych przez Radę Miejską</t>
  </si>
  <si>
    <t>Zakup sadzonek dla mieszkańców</t>
  </si>
  <si>
    <t>Renowacja terenów zieleni</t>
  </si>
  <si>
    <t>Renowacja zieleni na cmentarzach</t>
  </si>
  <si>
    <t>Inne zadania służące ochronie środowiska wynikające z zasady zrównoważonego rozwoju w gminie</t>
  </si>
  <si>
    <t>Wykonywanie interwencyjnych analiz i prac w przypadku wystąpienia zagrożenia w środowisku, wspomaganie systemów kontrolno-pomiarowych, inne zadania służące ochronie środowiska</t>
  </si>
  <si>
    <t>Gospodarka odpadami</t>
  </si>
  <si>
    <t>Realizacja zadań wynikających z planu gospodarki odpadami</t>
  </si>
  <si>
    <t>wywóz azbestu</t>
  </si>
  <si>
    <t>selektywna zbiórka odpadów, zakup worków dla mieszkańców</t>
  </si>
  <si>
    <t>zorganizowanie zbiórki odpadów niebezpiecznych, wielkogabarytowych</t>
  </si>
  <si>
    <t xml:space="preserve">Rekultywacja składowiska odpadów przy ul.Bestwińskiej </t>
  </si>
  <si>
    <t xml:space="preserve">Badania monitoringowe, emisja i skład gazu składowiskowego, wydobywanie odpadów biebezpiecznych, osiadanie składowiska, wielkość opadu atmosferycznego, </t>
  </si>
  <si>
    <t>Rekultywacja składowiska odpadów</t>
  </si>
  <si>
    <t>Stan funduszu na 30.06.</t>
  </si>
  <si>
    <t>Załącznik Nr 9</t>
  </si>
  <si>
    <t>PRZYCHODY I WYDATKI RACHUNKU DOCHODÓW WŁASNYCH</t>
  </si>
  <si>
    <t>Nazwa dochodów własnych</t>
  </si>
  <si>
    <t>Klasyfikacja 
Dz.  Rozdz.</t>
  </si>
  <si>
    <t>Stan środków pieniężnych na 01.01.2008r.</t>
  </si>
  <si>
    <t xml:space="preserve">Przychody
</t>
  </si>
  <si>
    <t>Stan środków pieniężnych na 30.06.2008r.</t>
  </si>
  <si>
    <t>Odpłatność za żywienie dzieci i personelu w przedszkolach</t>
  </si>
  <si>
    <t>Dz.801 rozdz.80104</t>
  </si>
  <si>
    <t>budżet gminy po zmianach 30.06.2008r.</t>
  </si>
  <si>
    <t>wykonanie za I półrocze 2008r.</t>
  </si>
  <si>
    <t>Odpłatność za żywienie dzieci, młodzieży i personelu w stołówkach szkolnych</t>
  </si>
  <si>
    <t>Dz.801 rozdz.80148</t>
  </si>
  <si>
    <t>Z wyżywienia w przedszkolach w roku szkolnym 2007/2008 skorzystało średnio 977 dzieci.</t>
  </si>
  <si>
    <t>Z wyżywienia w stołówkach szkolnych w roku szkolnym 2007/2008 skorzystało średnio 1 758 dzieci.</t>
  </si>
  <si>
    <t>Dzienna stawka żywieniowa dla przedszkoli wynosi 3,80 zł, a dla świetlic szkolnych od 2,00 zł do 2,50 zł.</t>
  </si>
  <si>
    <t>Załącznik Nr 10</t>
  </si>
  <si>
    <t>SZCZEGÓŁOWE ZESTAWIENIE PRZYCHODÓW I WYDATKÓW GMINNEGO FUNDUSZU GOSPODARKI ZASOBEM GEODEZYJNYM I KARTOGRAFICZNYM NA I PÓŁROCZE 2008 ROKU</t>
  </si>
  <si>
    <t>Stan funduszu na początek roku</t>
  </si>
  <si>
    <t>opłaty za wypisy z ewidencji gruntów i wgląd do dokumentacji</t>
  </si>
  <si>
    <t>opłaty za uzgodnienia dokumentacji projektowych</t>
  </si>
  <si>
    <t>opłaty za zgłoszenia robót geodezyjnych oraz ze sprzedaży i udostępnienia map oraz innych materiałów z zasobu</t>
  </si>
  <si>
    <t>inne (odsetki bankowe)</t>
  </si>
  <si>
    <t>Odprowadzenia:</t>
  </si>
  <si>
    <t>odprowadzenie 10% wpływów na fundusz centalny (CFGZGIK)</t>
  </si>
  <si>
    <t>odprowadzenie 10% wpływów na fundusz wojewódzki (WFGZGIK)</t>
  </si>
  <si>
    <t>Wydatki bieżące (własne)</t>
  </si>
  <si>
    <t>Stan funduszu na 30.06.2008 r.</t>
  </si>
  <si>
    <t>Realizacja zadań modernizacyjnych i inwestycyjnych służących ochronie środowiska i gospodarce wodnej</t>
  </si>
  <si>
    <t>V.</t>
  </si>
  <si>
    <t>WYKAZ WYDATKÓW MAJĄTKOWYCH BUDŻETU ZA I PÓŁROCZE 2008 ROKU</t>
  </si>
  <si>
    <t>PRZYCHODY I WYDATKI ZAKŁADU BUDŻETOWEGO W I PÓŁROCZU 2008 ROKU</t>
  </si>
  <si>
    <t>ROZLICZENIE DOTACJI DLA  SAMORZĄDOWYCH INSTYTUCJI KULTURY ZA I PÓŁROCZE 2008 ROKU</t>
  </si>
  <si>
    <t>Rozdz.85213 Składki na ubezpieczenie zdrowotne opłacane za osoby pobierające niektóre świadczenia z pomocy społecznej, niektóre  świadczenia rodzinne oraz za osoby uczestniczące w zajęciach w centrum integracji społecznej</t>
  </si>
  <si>
    <t>rozdz.75022 Rady gmin (miast i miast na prawach powiatu)</t>
  </si>
  <si>
    <t>Przebudowa ul. Bronowskiej, budowa sygnalizacji świetlnej na skrzyżowaniu  ul. Traugutta i Węglowej, budowa chodnika przy ul. Ligockiej i ul. Czechowickiej – projekt</t>
  </si>
  <si>
    <t>Rozdz.75404 Komendy wojewódzkie policji</t>
  </si>
  <si>
    <t>Dofinansowanie zakupów inwestycyjnych dla Policji w Czechowicach-Dziedzicach</t>
  </si>
  <si>
    <t xml:space="preserve">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</si>
</sst>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[Red]\-#,##0\ "/>
    <numFmt numFmtId="166" formatCode="0.0"/>
    <numFmt numFmtId="167" formatCode="#,##0.0"/>
    <numFmt numFmtId="168" formatCode="0.0%"/>
    <numFmt numFmtId="169" formatCode="#,##0.00\ &quot;zł&quot;"/>
    <numFmt numFmtId="170" formatCode="[$-415]d\ mmmm\ yyyy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 CE"/>
      <family val="2"/>
    </font>
    <font>
      <b/>
      <sz val="10"/>
      <name val="Arial"/>
      <family val="0"/>
    </font>
    <font>
      <sz val="10"/>
      <name val="Arial CE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wrapText="1"/>
    </xf>
    <xf numFmtId="3" fontId="3" fillId="0" borderId="0" xfId="20" applyNumberFormat="1" applyFont="1" applyAlignment="1">
      <alignment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2" borderId="0" xfId="0" applyNumberFormat="1" applyFont="1" applyFill="1" applyAlignment="1">
      <alignment wrapText="1"/>
    </xf>
    <xf numFmtId="3" fontId="7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vertical="top"/>
    </xf>
    <xf numFmtId="3" fontId="6" fillId="0" borderId="0" xfId="0" applyNumberFormat="1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10" fillId="0" borderId="0" xfId="18">
      <alignment/>
      <protection/>
    </xf>
    <xf numFmtId="0" fontId="10" fillId="0" borderId="0" xfId="18" applyAlignment="1">
      <alignment wrapText="1"/>
      <protection/>
    </xf>
    <xf numFmtId="3" fontId="10" fillId="0" borderId="0" xfId="18" applyNumberFormat="1">
      <alignment/>
      <protection/>
    </xf>
    <xf numFmtId="3" fontId="4" fillId="0" borderId="0" xfId="18" applyNumberFormat="1" applyFont="1" applyAlignment="1">
      <alignment vertical="center"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wrapText="1"/>
      <protection/>
    </xf>
    <xf numFmtId="3" fontId="3" fillId="0" borderId="0" xfId="18" applyNumberFormat="1" applyFont="1">
      <alignment/>
      <protection/>
    </xf>
    <xf numFmtId="0" fontId="10" fillId="0" borderId="0" xfId="18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10" fillId="0" borderId="0" xfId="18" applyBorder="1">
      <alignment/>
      <protection/>
    </xf>
    <xf numFmtId="0" fontId="5" fillId="0" borderId="0" xfId="18" applyFont="1" applyAlignment="1">
      <alignment vertical="center" wrapText="1"/>
      <protection/>
    </xf>
    <xf numFmtId="0" fontId="10" fillId="0" borderId="0" xfId="18" applyAlignment="1">
      <alignment vertical="center" wrapText="1"/>
      <protection/>
    </xf>
    <xf numFmtId="3" fontId="10" fillId="0" borderId="0" xfId="18" applyNumberFormat="1" applyAlignment="1">
      <alignment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vertical="top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vertical="top" wrapText="1"/>
    </xf>
    <xf numFmtId="0" fontId="0" fillId="0" borderId="0" xfId="0" applyFont="1" applyAlignment="1">
      <alignment/>
    </xf>
    <xf numFmtId="166" fontId="0" fillId="0" borderId="1" xfId="0" applyNumberFormat="1" applyBorder="1" applyAlignment="1">
      <alignment vertical="top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/>
    </xf>
    <xf numFmtId="166" fontId="7" fillId="0" borderId="0" xfId="2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/>
    </xf>
    <xf numFmtId="166" fontId="6" fillId="0" borderId="0" xfId="2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6" fillId="2" borderId="0" xfId="0" applyFont="1" applyFill="1" applyAlignment="1">
      <alignment horizontal="center" vertical="center"/>
    </xf>
    <xf numFmtId="166" fontId="7" fillId="2" borderId="0" xfId="20" applyNumberFormat="1" applyFont="1" applyFill="1" applyAlignment="1">
      <alignment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top"/>
    </xf>
    <xf numFmtId="49" fontId="7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49" fontId="7" fillId="0" borderId="1" xfId="18" applyNumberFormat="1" applyFont="1" applyBorder="1" applyAlignment="1">
      <alignment horizontal="center" vertical="center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3" fontId="7" fillId="0" borderId="1" xfId="18" applyNumberFormat="1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3" fontId="6" fillId="0" borderId="1" xfId="18" applyNumberFormat="1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right" vertical="center"/>
      <protection/>
    </xf>
    <xf numFmtId="0" fontId="6" fillId="0" borderId="1" xfId="18" applyFont="1" applyBorder="1" applyAlignment="1">
      <alignment vertical="center" wrapText="1"/>
      <protection/>
    </xf>
    <xf numFmtId="3" fontId="6" fillId="0" borderId="1" xfId="18" applyNumberFormat="1" applyFont="1" applyBorder="1" applyAlignment="1">
      <alignment vertical="center"/>
      <protection/>
    </xf>
    <xf numFmtId="166" fontId="6" fillId="0" borderId="1" xfId="20" applyNumberFormat="1" applyFont="1" applyBorder="1" applyAlignment="1">
      <alignment vertical="center"/>
    </xf>
    <xf numFmtId="0" fontId="7" fillId="0" borderId="1" xfId="18" applyFont="1" applyBorder="1" applyAlignment="1">
      <alignment horizontal="right" vertical="center"/>
      <protection/>
    </xf>
    <xf numFmtId="0" fontId="7" fillId="0" borderId="1" xfId="18" applyFont="1" applyBorder="1" applyAlignment="1">
      <alignment vertical="center" wrapText="1"/>
      <protection/>
    </xf>
    <xf numFmtId="3" fontId="7" fillId="0" borderId="1" xfId="18" applyNumberFormat="1" applyFont="1" applyBorder="1" applyAlignment="1">
      <alignment vertical="center"/>
      <protection/>
    </xf>
    <xf numFmtId="0" fontId="6" fillId="0" borderId="0" xfId="18" applyFont="1">
      <alignment/>
      <protection/>
    </xf>
    <xf numFmtId="0" fontId="6" fillId="0" borderId="0" xfId="18" applyFont="1" applyAlignment="1">
      <alignment wrapText="1"/>
      <protection/>
    </xf>
    <xf numFmtId="3" fontId="6" fillId="0" borderId="0" xfId="18" applyNumberFormat="1" applyFont="1">
      <alignment/>
      <protection/>
    </xf>
    <xf numFmtId="168" fontId="7" fillId="0" borderId="0" xfId="20" applyNumberFormat="1" applyFont="1" applyBorder="1" applyAlignment="1">
      <alignment vertical="center"/>
    </xf>
    <xf numFmtId="0" fontId="6" fillId="0" borderId="0" xfId="18" applyFont="1" applyAlignment="1">
      <alignment vertical="center" wrapText="1"/>
      <protection/>
    </xf>
    <xf numFmtId="0" fontId="7" fillId="0" borderId="0" xfId="18" applyFont="1" applyAlignment="1">
      <alignment vertical="center" wrapText="1"/>
      <protection/>
    </xf>
    <xf numFmtId="3" fontId="7" fillId="0" borderId="0" xfId="18" applyNumberFormat="1" applyFont="1">
      <alignment/>
      <protection/>
    </xf>
    <xf numFmtId="166" fontId="7" fillId="0" borderId="0" xfId="2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18" applyFont="1" applyAlignment="1">
      <alignment vertical="center"/>
      <protection/>
    </xf>
    <xf numFmtId="3" fontId="6" fillId="0" borderId="0" xfId="18" applyNumberFormat="1" applyFont="1" applyAlignment="1">
      <alignment vertical="center"/>
      <protection/>
    </xf>
    <xf numFmtId="166" fontId="6" fillId="0" borderId="0" xfId="20" applyNumberFormat="1" applyFont="1" applyBorder="1" applyAlignment="1">
      <alignment vertical="center"/>
    </xf>
    <xf numFmtId="3" fontId="7" fillId="0" borderId="0" xfId="18" applyNumberFormat="1" applyFont="1" applyAlignment="1">
      <alignment vertical="center"/>
      <protection/>
    </xf>
    <xf numFmtId="0" fontId="7" fillId="0" borderId="0" xfId="18" applyFont="1" applyAlignment="1">
      <alignment vertical="center"/>
      <protection/>
    </xf>
    <xf numFmtId="3" fontId="7" fillId="0" borderId="0" xfId="18" applyNumberFormat="1" applyFont="1" applyAlignment="1">
      <alignment vertical="center" wrapText="1"/>
      <protection/>
    </xf>
    <xf numFmtId="3" fontId="6" fillId="0" borderId="0" xfId="18" applyNumberFormat="1" applyFont="1" applyAlignment="1">
      <alignment vertical="center" wrapText="1"/>
      <protection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justify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66" fontId="7" fillId="0" borderId="1" xfId="2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68" fontId="6" fillId="0" borderId="0" xfId="2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68" fontId="0" fillId="0" borderId="0" xfId="2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18" applyFont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opisówka za 2004r.załacz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1"/>
  <sheetViews>
    <sheetView workbookViewId="0" topLeftCell="A121">
      <selection activeCell="B127" sqref="B127"/>
    </sheetView>
  </sheetViews>
  <sheetFormatPr defaultColWidth="9.140625" defaultRowHeight="12.75"/>
  <cols>
    <col min="1" max="1" width="4.00390625" style="16" customWidth="1"/>
    <col min="2" max="2" width="35.140625" style="0" customWidth="1"/>
    <col min="3" max="3" width="13.00390625" style="0" customWidth="1"/>
    <col min="4" max="4" width="13.421875" style="0" customWidth="1"/>
    <col min="5" max="5" width="11.8515625" style="17" customWidth="1"/>
  </cols>
  <sheetData>
    <row r="2" spans="1:5" ht="12.75">
      <c r="A2" s="1"/>
      <c r="B2" s="2"/>
      <c r="C2" s="3"/>
      <c r="E2" s="4" t="s">
        <v>0</v>
      </c>
    </row>
    <row r="3" spans="1:6" ht="12.75">
      <c r="A3" s="1"/>
      <c r="B3" s="2"/>
      <c r="C3" s="3"/>
      <c r="D3" s="5"/>
      <c r="E3" s="4"/>
      <c r="F3" s="5"/>
    </row>
    <row r="4" spans="1:6" ht="12.75">
      <c r="A4" s="1"/>
      <c r="B4" s="2"/>
      <c r="C4" s="3"/>
      <c r="D4" s="3"/>
      <c r="E4" s="6"/>
      <c r="F4" s="3"/>
    </row>
    <row r="5" spans="1:6" ht="12.75">
      <c r="A5" s="247" t="s">
        <v>1</v>
      </c>
      <c r="B5" s="247"/>
      <c r="C5" s="247"/>
      <c r="D5" s="247"/>
      <c r="E5" s="247"/>
      <c r="F5" s="247"/>
    </row>
    <row r="6" spans="1:6" ht="12.75">
      <c r="A6" s="1"/>
      <c r="B6" s="2"/>
      <c r="C6" s="3"/>
      <c r="D6" s="3"/>
      <c r="E6" s="6"/>
      <c r="F6" s="3"/>
    </row>
    <row r="7" spans="1:7" ht="54" customHeight="1">
      <c r="A7" s="129" t="s">
        <v>2</v>
      </c>
      <c r="B7" s="130" t="s">
        <v>3</v>
      </c>
      <c r="C7" s="36" t="s">
        <v>4</v>
      </c>
      <c r="D7" s="131" t="s">
        <v>5</v>
      </c>
      <c r="E7" s="132" t="s">
        <v>6</v>
      </c>
      <c r="F7" s="36" t="s">
        <v>7</v>
      </c>
      <c r="G7" s="105"/>
    </row>
    <row r="8" spans="1:7" ht="12.75">
      <c r="A8" s="125">
        <v>1</v>
      </c>
      <c r="B8" s="133">
        <v>2</v>
      </c>
      <c r="C8" s="112">
        <v>3</v>
      </c>
      <c r="D8" s="112">
        <v>4</v>
      </c>
      <c r="E8" s="134">
        <v>5</v>
      </c>
      <c r="F8" s="112">
        <v>6</v>
      </c>
      <c r="G8" s="105"/>
    </row>
    <row r="9" spans="1:7" ht="12.75">
      <c r="A9" s="135" t="s">
        <v>8</v>
      </c>
      <c r="B9" s="136" t="s">
        <v>9</v>
      </c>
      <c r="C9" s="137">
        <f>SUM(C10)</f>
        <v>0</v>
      </c>
      <c r="D9" s="137">
        <f>SUM(D10)</f>
        <v>24561</v>
      </c>
      <c r="E9" s="137">
        <f>SUM(E10)</f>
        <v>24560</v>
      </c>
      <c r="F9" s="138">
        <f>+E9/D9%</f>
        <v>99.9959285045397</v>
      </c>
      <c r="G9" s="105"/>
    </row>
    <row r="10" spans="1:7" ht="12.75">
      <c r="A10" s="139" t="s">
        <v>10</v>
      </c>
      <c r="B10" s="140" t="s">
        <v>11</v>
      </c>
      <c r="C10" s="141">
        <f>SUM(C12)</f>
        <v>0</v>
      </c>
      <c r="D10" s="141">
        <f>SUM(D12)</f>
        <v>24561</v>
      </c>
      <c r="E10" s="22">
        <v>24560</v>
      </c>
      <c r="F10" s="142">
        <f>+E10/D10%</f>
        <v>99.9959285045397</v>
      </c>
      <c r="G10" s="105"/>
    </row>
    <row r="11" spans="1:7" ht="12.75">
      <c r="A11" s="139"/>
      <c r="B11" s="140" t="s">
        <v>12</v>
      </c>
      <c r="C11" s="141"/>
      <c r="D11" s="141"/>
      <c r="E11" s="22"/>
      <c r="F11" s="142"/>
      <c r="G11" s="105"/>
    </row>
    <row r="12" spans="1:7" ht="12.75">
      <c r="A12" s="143"/>
      <c r="B12" s="144" t="s">
        <v>13</v>
      </c>
      <c r="C12" s="22">
        <v>0</v>
      </c>
      <c r="D12" s="22">
        <v>24561</v>
      </c>
      <c r="E12" s="22">
        <v>24560</v>
      </c>
      <c r="F12" s="142">
        <f>+E12/D12%</f>
        <v>99.9959285045397</v>
      </c>
      <c r="G12" s="105"/>
    </row>
    <row r="13" spans="1:7" ht="12.75">
      <c r="A13" s="145" t="s">
        <v>14</v>
      </c>
      <c r="B13" s="146" t="s">
        <v>15</v>
      </c>
      <c r="C13" s="21">
        <f>SUM(C16)</f>
        <v>0</v>
      </c>
      <c r="D13" s="21">
        <f>SUM(D16)</f>
        <v>0</v>
      </c>
      <c r="E13" s="21">
        <f>SUM(E14)</f>
        <v>610</v>
      </c>
      <c r="F13" s="142">
        <v>0</v>
      </c>
      <c r="G13" s="105"/>
    </row>
    <row r="14" spans="1:7" ht="12.75">
      <c r="A14" s="147" t="s">
        <v>10</v>
      </c>
      <c r="B14" s="9" t="s">
        <v>11</v>
      </c>
      <c r="C14" s="22">
        <f>SUM(C16)</f>
        <v>0</v>
      </c>
      <c r="D14" s="22">
        <f>SUM(D16)</f>
        <v>0</v>
      </c>
      <c r="E14" s="22">
        <f>SUM(E16)</f>
        <v>610</v>
      </c>
      <c r="F14" s="142">
        <v>0</v>
      </c>
      <c r="G14" s="105"/>
    </row>
    <row r="15" spans="1:7" ht="12.75">
      <c r="A15" s="147"/>
      <c r="B15" s="9" t="s">
        <v>12</v>
      </c>
      <c r="C15" s="22"/>
      <c r="D15" s="22"/>
      <c r="E15" s="22"/>
      <c r="F15" s="142"/>
      <c r="G15" s="105"/>
    </row>
    <row r="16" spans="1:7" ht="12.75">
      <c r="A16" s="143"/>
      <c r="B16" s="105" t="s">
        <v>49</v>
      </c>
      <c r="C16" s="22">
        <v>0</v>
      </c>
      <c r="D16" s="22">
        <v>0</v>
      </c>
      <c r="E16" s="22">
        <v>610</v>
      </c>
      <c r="F16" s="142">
        <v>0</v>
      </c>
      <c r="G16" s="105"/>
    </row>
    <row r="17" spans="1:7" ht="22.5">
      <c r="A17" s="145" t="s">
        <v>16</v>
      </c>
      <c r="B17" s="146" t="s">
        <v>17</v>
      </c>
      <c r="C17" s="21">
        <v>0</v>
      </c>
      <c r="D17" s="21">
        <v>0</v>
      </c>
      <c r="E17" s="21">
        <f>SUM(E18)</f>
        <v>319</v>
      </c>
      <c r="F17" s="138">
        <v>0</v>
      </c>
      <c r="G17" s="105"/>
    </row>
    <row r="18" spans="1:7" ht="12.75">
      <c r="A18" s="143" t="s">
        <v>10</v>
      </c>
      <c r="B18" s="144" t="s">
        <v>11</v>
      </c>
      <c r="C18" s="22">
        <v>0</v>
      </c>
      <c r="D18" s="22">
        <v>0</v>
      </c>
      <c r="E18" s="22">
        <v>319</v>
      </c>
      <c r="F18" s="142">
        <v>0</v>
      </c>
      <c r="G18" s="105"/>
    </row>
    <row r="19" spans="1:7" ht="12.75">
      <c r="A19" s="143"/>
      <c r="B19" s="144" t="s">
        <v>12</v>
      </c>
      <c r="C19" s="22"/>
      <c r="D19" s="22"/>
      <c r="E19" s="22"/>
      <c r="F19" s="142"/>
      <c r="G19" s="105"/>
    </row>
    <row r="20" spans="1:7" ht="12.75">
      <c r="A20" s="143"/>
      <c r="B20" s="144" t="s">
        <v>18</v>
      </c>
      <c r="C20" s="22">
        <v>0</v>
      </c>
      <c r="D20" s="22">
        <v>0</v>
      </c>
      <c r="E20" s="22">
        <v>319</v>
      </c>
      <c r="F20" s="142">
        <v>0</v>
      </c>
      <c r="G20" s="105"/>
    </row>
    <row r="21" spans="1:7" ht="17.25" customHeight="1">
      <c r="A21" s="145" t="s">
        <v>19</v>
      </c>
      <c r="B21" s="146" t="s">
        <v>20</v>
      </c>
      <c r="C21" s="21">
        <f>SUM(C22)</f>
        <v>303000</v>
      </c>
      <c r="D21" s="21">
        <f>SUM(D22)</f>
        <v>303000</v>
      </c>
      <c r="E21" s="21">
        <f>SUM(E22)</f>
        <v>157528</v>
      </c>
      <c r="F21" s="138">
        <f>+E21/D21%</f>
        <v>51.98943894389439</v>
      </c>
      <c r="G21" s="105"/>
    </row>
    <row r="22" spans="1:7" ht="12.75">
      <c r="A22" s="143" t="s">
        <v>10</v>
      </c>
      <c r="B22" s="144" t="s">
        <v>11</v>
      </c>
      <c r="C22" s="22">
        <f>SUM(C24:C26)</f>
        <v>303000</v>
      </c>
      <c r="D22" s="22">
        <f>SUM(D24:D26)</f>
        <v>303000</v>
      </c>
      <c r="E22" s="22">
        <f>SUM(E24:E26)</f>
        <v>157528</v>
      </c>
      <c r="F22" s="142">
        <f>+E22/D22%</f>
        <v>51.98943894389439</v>
      </c>
      <c r="G22" s="105"/>
    </row>
    <row r="23" spans="1:7" ht="12.75">
      <c r="A23" s="143"/>
      <c r="B23" s="144" t="s">
        <v>12</v>
      </c>
      <c r="C23" s="22"/>
      <c r="D23" s="22"/>
      <c r="E23" s="22"/>
      <c r="F23" s="142"/>
      <c r="G23" s="105"/>
    </row>
    <row r="24" spans="1:7" ht="24.75" customHeight="1">
      <c r="A24" s="104"/>
      <c r="B24" s="101" t="s">
        <v>21</v>
      </c>
      <c r="C24" s="22">
        <v>303000</v>
      </c>
      <c r="D24" s="22">
        <v>303000</v>
      </c>
      <c r="E24" s="22">
        <v>140000</v>
      </c>
      <c r="F24" s="142">
        <f>+E24/D24%</f>
        <v>46.20462046204621</v>
      </c>
      <c r="G24" s="105"/>
    </row>
    <row r="25" spans="1:7" ht="24.75" customHeight="1">
      <c r="A25" s="10"/>
      <c r="B25" s="101" t="s">
        <v>22</v>
      </c>
      <c r="C25" s="22">
        <v>0</v>
      </c>
      <c r="D25" s="22">
        <v>0</v>
      </c>
      <c r="E25" s="22">
        <v>16124</v>
      </c>
      <c r="F25" s="142">
        <v>0</v>
      </c>
      <c r="G25" s="105"/>
    </row>
    <row r="26" spans="1:7" ht="24.75" customHeight="1">
      <c r="A26" s="10"/>
      <c r="B26" s="101" t="s">
        <v>23</v>
      </c>
      <c r="C26" s="22">
        <v>0</v>
      </c>
      <c r="D26" s="22">
        <v>0</v>
      </c>
      <c r="E26" s="22">
        <v>1404</v>
      </c>
      <c r="F26" s="142">
        <v>0</v>
      </c>
      <c r="G26" s="105"/>
    </row>
    <row r="27" spans="1:7" ht="16.5" customHeight="1">
      <c r="A27" s="145" t="s">
        <v>24</v>
      </c>
      <c r="B27" s="146" t="s">
        <v>25</v>
      </c>
      <c r="C27" s="21">
        <f>SUM(C28,C37)</f>
        <v>6115964</v>
      </c>
      <c r="D27" s="21">
        <f>SUM(D28,D37)</f>
        <v>11335964</v>
      </c>
      <c r="E27" s="21">
        <f>SUM(E28,E37)</f>
        <v>2109175</v>
      </c>
      <c r="F27" s="138">
        <f>+E27/D27%</f>
        <v>18.60604885477759</v>
      </c>
      <c r="G27" s="105"/>
    </row>
    <row r="28" spans="1:7" ht="12.75">
      <c r="A28" s="104" t="s">
        <v>10</v>
      </c>
      <c r="B28" s="101" t="s">
        <v>11</v>
      </c>
      <c r="C28" s="22">
        <f>SUM(C30:C36)</f>
        <v>3032100</v>
      </c>
      <c r="D28" s="22">
        <f>SUM(D30:D36)</f>
        <v>3032100</v>
      </c>
      <c r="E28" s="22">
        <f>SUM(E30:E36)</f>
        <v>1658747</v>
      </c>
      <c r="F28" s="142">
        <f>+E28/D28%</f>
        <v>54.706210217341116</v>
      </c>
      <c r="G28" s="105"/>
    </row>
    <row r="29" spans="1:7" ht="12.75">
      <c r="A29" s="104"/>
      <c r="B29" s="101" t="s">
        <v>12</v>
      </c>
      <c r="C29" s="22"/>
      <c r="D29" s="22"/>
      <c r="E29" s="22"/>
      <c r="F29" s="142"/>
      <c r="G29" s="105"/>
    </row>
    <row r="30" spans="1:7" ht="13.5" customHeight="1">
      <c r="A30" s="104"/>
      <c r="B30" s="101" t="s">
        <v>26</v>
      </c>
      <c r="C30" s="22">
        <v>2703100</v>
      </c>
      <c r="D30" s="22">
        <v>2703100</v>
      </c>
      <c r="E30" s="22">
        <v>1383544</v>
      </c>
      <c r="F30" s="142">
        <f>+E30/D30%</f>
        <v>51.1836040102105</v>
      </c>
      <c r="G30" s="105"/>
    </row>
    <row r="31" spans="1:7" ht="13.5" customHeight="1">
      <c r="A31" s="104"/>
      <c r="B31" s="101" t="s">
        <v>27</v>
      </c>
      <c r="C31" s="22">
        <v>17000</v>
      </c>
      <c r="D31" s="22">
        <v>17000</v>
      </c>
      <c r="E31" s="22">
        <v>15342</v>
      </c>
      <c r="F31" s="142">
        <f>+E31/D31%</f>
        <v>90.24705882352941</v>
      </c>
      <c r="G31" s="105"/>
    </row>
    <row r="32" spans="1:7" ht="14.25" customHeight="1">
      <c r="A32" s="104"/>
      <c r="B32" s="101" t="s">
        <v>28</v>
      </c>
      <c r="C32" s="22">
        <v>116000</v>
      </c>
      <c r="D32" s="22">
        <v>116000</v>
      </c>
      <c r="E32" s="22">
        <v>152602</v>
      </c>
      <c r="F32" s="142">
        <f>+E32/D32%</f>
        <v>131.55344827586208</v>
      </c>
      <c r="G32" s="105"/>
    </row>
    <row r="33" spans="1:7" ht="14.25" customHeight="1">
      <c r="A33" s="104"/>
      <c r="B33" s="101" t="s">
        <v>29</v>
      </c>
      <c r="C33" s="22">
        <v>176000</v>
      </c>
      <c r="D33" s="22">
        <v>176000</v>
      </c>
      <c r="E33" s="22">
        <v>85246</v>
      </c>
      <c r="F33" s="142">
        <f>+E33/D33%</f>
        <v>48.435227272727275</v>
      </c>
      <c r="G33" s="105"/>
    </row>
    <row r="34" spans="1:7" ht="14.25" customHeight="1">
      <c r="A34" s="104"/>
      <c r="B34" s="101" t="s">
        <v>30</v>
      </c>
      <c r="C34" s="22">
        <v>20000</v>
      </c>
      <c r="D34" s="22">
        <v>20000</v>
      </c>
      <c r="E34" s="22">
        <v>20571</v>
      </c>
      <c r="F34" s="142">
        <f>+E34/D34%</f>
        <v>102.855</v>
      </c>
      <c r="G34" s="105"/>
    </row>
    <row r="35" spans="1:7" ht="22.5">
      <c r="A35" s="10"/>
      <c r="B35" s="101" t="s">
        <v>31</v>
      </c>
      <c r="C35" s="22">
        <v>0</v>
      </c>
      <c r="D35" s="22">
        <v>0</v>
      </c>
      <c r="E35" s="22">
        <v>1359</v>
      </c>
      <c r="F35" s="142">
        <v>0</v>
      </c>
      <c r="G35" s="105"/>
    </row>
    <row r="36" spans="1:7" ht="12.75">
      <c r="A36" s="10"/>
      <c r="B36" s="101" t="s">
        <v>32</v>
      </c>
      <c r="C36" s="22">
        <v>0</v>
      </c>
      <c r="D36" s="22">
        <v>0</v>
      </c>
      <c r="E36" s="22">
        <v>83</v>
      </c>
      <c r="F36" s="142">
        <v>0</v>
      </c>
      <c r="G36" s="105"/>
    </row>
    <row r="37" spans="1:7" ht="14.25" customHeight="1">
      <c r="A37" s="104" t="s">
        <v>33</v>
      </c>
      <c r="B37" s="101" t="s">
        <v>34</v>
      </c>
      <c r="C37" s="22">
        <f>SUM(C39:C41)</f>
        <v>3083864</v>
      </c>
      <c r="D37" s="22">
        <f>SUM(D39:D41)</f>
        <v>8303864</v>
      </c>
      <c r="E37" s="22">
        <f>SUM(E39:E41)</f>
        <v>450428</v>
      </c>
      <c r="F37" s="142">
        <f>+E37/D37%</f>
        <v>5.424318124670635</v>
      </c>
      <c r="G37" s="105"/>
    </row>
    <row r="38" spans="1:7" ht="14.25" customHeight="1">
      <c r="A38" s="104"/>
      <c r="B38" s="101" t="s">
        <v>12</v>
      </c>
      <c r="C38" s="22"/>
      <c r="D38" s="22"/>
      <c r="E38" s="22"/>
      <c r="F38" s="142"/>
      <c r="G38" s="105"/>
    </row>
    <row r="39" spans="1:7" ht="15.75" customHeight="1">
      <c r="A39" s="104"/>
      <c r="B39" s="101" t="s">
        <v>35</v>
      </c>
      <c r="C39" s="22">
        <v>2500000</v>
      </c>
      <c r="D39" s="22">
        <v>7720000</v>
      </c>
      <c r="E39" s="22">
        <v>293183</v>
      </c>
      <c r="F39" s="142">
        <f>+E39/D39%</f>
        <v>3.7977072538860104</v>
      </c>
      <c r="G39" s="105"/>
    </row>
    <row r="40" spans="1:7" ht="12.75">
      <c r="A40" s="104"/>
      <c r="B40" s="101" t="s">
        <v>36</v>
      </c>
      <c r="C40" s="22">
        <v>583864</v>
      </c>
      <c r="D40" s="22">
        <v>583864</v>
      </c>
      <c r="E40" s="22">
        <v>153628</v>
      </c>
      <c r="F40" s="142">
        <f>+E40/D40%</f>
        <v>26.312291903593987</v>
      </c>
      <c r="G40" s="105"/>
    </row>
    <row r="41" spans="1:7" ht="24.75" customHeight="1">
      <c r="A41" s="10"/>
      <c r="B41" s="101" t="s">
        <v>37</v>
      </c>
      <c r="C41" s="22">
        <v>0</v>
      </c>
      <c r="D41" s="22">
        <v>0</v>
      </c>
      <c r="E41" s="22">
        <v>3617</v>
      </c>
      <c r="F41" s="142">
        <v>0</v>
      </c>
      <c r="G41" s="105"/>
    </row>
    <row r="42" spans="1:7" ht="15" customHeight="1">
      <c r="A42" s="145" t="s">
        <v>38</v>
      </c>
      <c r="B42" s="146" t="s">
        <v>39</v>
      </c>
      <c r="C42" s="21">
        <f>SUM(C43)</f>
        <v>287948</v>
      </c>
      <c r="D42" s="21">
        <f>SUM(D43)</f>
        <v>287948</v>
      </c>
      <c r="E42" s="21">
        <f>SUM(E43)</f>
        <v>152788</v>
      </c>
      <c r="F42" s="138">
        <f>+E42/D42%</f>
        <v>53.06096934168669</v>
      </c>
      <c r="G42" s="105"/>
    </row>
    <row r="43" spans="1:7" ht="12.75">
      <c r="A43" s="104" t="s">
        <v>10</v>
      </c>
      <c r="B43" s="101" t="s">
        <v>11</v>
      </c>
      <c r="C43" s="22">
        <f>SUM(C45:C48)</f>
        <v>287948</v>
      </c>
      <c r="D43" s="22">
        <f>SUM(D45:D48)</f>
        <v>287948</v>
      </c>
      <c r="E43" s="22">
        <f>SUM(E45:E48)</f>
        <v>152788</v>
      </c>
      <c r="F43" s="142">
        <f>+E43/D43%</f>
        <v>53.06096934168669</v>
      </c>
      <c r="G43" s="105"/>
    </row>
    <row r="44" spans="1:7" ht="12.75">
      <c r="A44" s="104"/>
      <c r="B44" s="101" t="s">
        <v>12</v>
      </c>
      <c r="C44" s="22"/>
      <c r="D44" s="22"/>
      <c r="E44" s="22"/>
      <c r="F44" s="142"/>
      <c r="G44" s="105"/>
    </row>
    <row r="45" spans="1:7" ht="24" customHeight="1">
      <c r="A45" s="104"/>
      <c r="B45" s="101" t="s">
        <v>40</v>
      </c>
      <c r="C45" s="22">
        <v>14348</v>
      </c>
      <c r="D45" s="22">
        <v>14348</v>
      </c>
      <c r="E45" s="22">
        <v>0</v>
      </c>
      <c r="F45" s="142">
        <f>+E45/D45%</f>
        <v>0</v>
      </c>
      <c r="G45" s="105"/>
    </row>
    <row r="46" spans="1:7" ht="12.75" customHeight="1">
      <c r="A46" s="104"/>
      <c r="B46" s="101" t="s">
        <v>41</v>
      </c>
      <c r="C46" s="22">
        <v>120000</v>
      </c>
      <c r="D46" s="22">
        <v>120000</v>
      </c>
      <c r="E46" s="22">
        <v>64133</v>
      </c>
      <c r="F46" s="142">
        <f>+E46/D46%</f>
        <v>53.44416666666667</v>
      </c>
      <c r="G46" s="105"/>
    </row>
    <row r="47" spans="1:7" ht="12.75" customHeight="1">
      <c r="A47" s="104"/>
      <c r="B47" s="101" t="s">
        <v>42</v>
      </c>
      <c r="C47" s="22">
        <v>153600</v>
      </c>
      <c r="D47" s="22">
        <v>153600</v>
      </c>
      <c r="E47" s="22">
        <v>87549</v>
      </c>
      <c r="F47" s="142">
        <f>+E47/D47%</f>
        <v>56.998046875</v>
      </c>
      <c r="G47" s="105"/>
    </row>
    <row r="48" spans="1:7" ht="12.75" customHeight="1">
      <c r="A48" s="10"/>
      <c r="B48" s="101" t="s">
        <v>43</v>
      </c>
      <c r="C48" s="22">
        <v>0</v>
      </c>
      <c r="D48" s="22">
        <v>0</v>
      </c>
      <c r="E48" s="22">
        <v>1106</v>
      </c>
      <c r="F48" s="142">
        <v>0</v>
      </c>
      <c r="G48" s="105"/>
    </row>
    <row r="49" spans="1:7" ht="14.25" customHeight="1">
      <c r="A49" s="145" t="s">
        <v>44</v>
      </c>
      <c r="B49" s="146" t="s">
        <v>45</v>
      </c>
      <c r="C49" s="21">
        <f>SUM(C50)</f>
        <v>388503</v>
      </c>
      <c r="D49" s="21">
        <f>SUM(D50)</f>
        <v>389243</v>
      </c>
      <c r="E49" s="21">
        <f>SUM(E50)</f>
        <v>361546</v>
      </c>
      <c r="F49" s="138">
        <f>+E49/D49%</f>
        <v>92.8843935536413</v>
      </c>
      <c r="G49" s="105"/>
    </row>
    <row r="50" spans="1:7" ht="12.75">
      <c r="A50" s="104" t="s">
        <v>10</v>
      </c>
      <c r="B50" s="101" t="s">
        <v>11</v>
      </c>
      <c r="C50" s="22">
        <f>SUM(C52:C56)</f>
        <v>388503</v>
      </c>
      <c r="D50" s="22">
        <f>SUM(D52:D56)</f>
        <v>389243</v>
      </c>
      <c r="E50" s="22">
        <f>SUM(E52:E56)</f>
        <v>361546</v>
      </c>
      <c r="F50" s="142">
        <f>+E50/D50%</f>
        <v>92.8843935536413</v>
      </c>
      <c r="G50" s="105"/>
    </row>
    <row r="51" spans="1:7" ht="12.75">
      <c r="A51" s="104"/>
      <c r="B51" s="101" t="s">
        <v>12</v>
      </c>
      <c r="C51" s="22"/>
      <c r="D51" s="22"/>
      <c r="E51" s="22"/>
      <c r="F51" s="142"/>
      <c r="G51" s="105"/>
    </row>
    <row r="52" spans="1:7" ht="13.5" customHeight="1">
      <c r="A52" s="104"/>
      <c r="B52" s="101" t="s">
        <v>13</v>
      </c>
      <c r="C52" s="22">
        <v>130903</v>
      </c>
      <c r="D52" s="22">
        <v>131643</v>
      </c>
      <c r="E52" s="22">
        <v>67031</v>
      </c>
      <c r="F52" s="142">
        <f>+E52/D52%</f>
        <v>50.91877274142947</v>
      </c>
      <c r="G52" s="105"/>
    </row>
    <row r="53" spans="1:7" ht="12.75" customHeight="1">
      <c r="A53" s="104"/>
      <c r="B53" s="101" t="s">
        <v>46</v>
      </c>
      <c r="C53" s="22">
        <v>250000</v>
      </c>
      <c r="D53" s="22">
        <v>250000</v>
      </c>
      <c r="E53" s="22">
        <v>288548</v>
      </c>
      <c r="F53" s="142">
        <f>+E53/D53%</f>
        <v>115.4192</v>
      </c>
      <c r="G53" s="105"/>
    </row>
    <row r="54" spans="1:7" ht="12.75">
      <c r="A54" s="104"/>
      <c r="B54" s="101" t="s">
        <v>47</v>
      </c>
      <c r="C54" s="22">
        <v>2000</v>
      </c>
      <c r="D54" s="22">
        <v>2000</v>
      </c>
      <c r="E54" s="22">
        <v>2835</v>
      </c>
      <c r="F54" s="142">
        <f>+E54/D54%</f>
        <v>141.75</v>
      </c>
      <c r="G54" s="105"/>
    </row>
    <row r="55" spans="1:7" ht="25.5" customHeight="1">
      <c r="A55" s="104"/>
      <c r="B55" s="101" t="s">
        <v>48</v>
      </c>
      <c r="C55" s="22">
        <v>5600</v>
      </c>
      <c r="D55" s="22">
        <v>5600</v>
      </c>
      <c r="E55" s="22">
        <v>2380</v>
      </c>
      <c r="F55" s="142">
        <f>+E55/D55%</f>
        <v>42.5</v>
      </c>
      <c r="G55" s="105"/>
    </row>
    <row r="56" spans="1:7" ht="12.75" customHeight="1">
      <c r="A56" s="10"/>
      <c r="B56" s="101" t="s">
        <v>49</v>
      </c>
      <c r="C56" s="22">
        <v>0</v>
      </c>
      <c r="D56" s="22">
        <v>0</v>
      </c>
      <c r="E56" s="22">
        <v>752</v>
      </c>
      <c r="F56" s="142">
        <v>0</v>
      </c>
      <c r="G56" s="105"/>
    </row>
    <row r="57" spans="1:7" ht="42.75" customHeight="1">
      <c r="A57" s="148" t="s">
        <v>50</v>
      </c>
      <c r="B57" s="146" t="s">
        <v>51</v>
      </c>
      <c r="C57" s="21">
        <f>SUM(C58)</f>
        <v>6350</v>
      </c>
      <c r="D57" s="21">
        <f>SUM(D58)</f>
        <v>6270</v>
      </c>
      <c r="E57" s="21">
        <f>SUM(E58)</f>
        <v>3306</v>
      </c>
      <c r="F57" s="138">
        <f>+E57/D57%</f>
        <v>52.72727272727273</v>
      </c>
      <c r="G57" s="105"/>
    </row>
    <row r="58" spans="1:7" ht="12.75">
      <c r="A58" s="104" t="s">
        <v>10</v>
      </c>
      <c r="B58" s="101" t="s">
        <v>11</v>
      </c>
      <c r="C58" s="22">
        <f>SUM(C60)</f>
        <v>6350</v>
      </c>
      <c r="D58" s="22">
        <f>SUM(D60)</f>
        <v>6270</v>
      </c>
      <c r="E58" s="22">
        <f>SUM(E60)</f>
        <v>3306</v>
      </c>
      <c r="F58" s="142">
        <f>+E58/D58%</f>
        <v>52.72727272727273</v>
      </c>
      <c r="G58" s="105"/>
    </row>
    <row r="59" spans="1:7" ht="12.75">
      <c r="A59" s="104"/>
      <c r="B59" s="101" t="s">
        <v>12</v>
      </c>
      <c r="C59" s="22"/>
      <c r="D59" s="22"/>
      <c r="E59" s="22"/>
      <c r="F59" s="142"/>
      <c r="G59" s="105"/>
    </row>
    <row r="60" spans="1:7" ht="13.5" customHeight="1">
      <c r="A60" s="104"/>
      <c r="B60" s="101" t="s">
        <v>52</v>
      </c>
      <c r="C60" s="22">
        <v>6350</v>
      </c>
      <c r="D60" s="22">
        <v>6270</v>
      </c>
      <c r="E60" s="22">
        <v>3306</v>
      </c>
      <c r="F60" s="142">
        <f>+E60/D60%</f>
        <v>52.72727272727273</v>
      </c>
      <c r="G60" s="105"/>
    </row>
    <row r="61" spans="1:7" ht="23.25" customHeight="1">
      <c r="A61" s="148" t="s">
        <v>53</v>
      </c>
      <c r="B61" s="146" t="s">
        <v>54</v>
      </c>
      <c r="C61" s="21">
        <f>SUM(C62)</f>
        <v>72477</v>
      </c>
      <c r="D61" s="21">
        <f>SUM(D62)</f>
        <v>72477</v>
      </c>
      <c r="E61" s="21">
        <f>SUM(E62)</f>
        <v>116737</v>
      </c>
      <c r="F61" s="138">
        <f>+E61/D61%</f>
        <v>161.06764904728396</v>
      </c>
      <c r="G61" s="105"/>
    </row>
    <row r="62" spans="1:7" ht="12.75">
      <c r="A62" s="104" t="s">
        <v>10</v>
      </c>
      <c r="B62" s="101" t="s">
        <v>11</v>
      </c>
      <c r="C62" s="22">
        <f>SUM(C64:C66)</f>
        <v>72477</v>
      </c>
      <c r="D62" s="22">
        <f>SUM(D64:D66)</f>
        <v>72477</v>
      </c>
      <c r="E62" s="22">
        <f>SUM(E64:E66)</f>
        <v>116737</v>
      </c>
      <c r="F62" s="142">
        <f>+E62/D62%</f>
        <v>161.06764904728396</v>
      </c>
      <c r="G62" s="105"/>
    </row>
    <row r="63" spans="1:7" ht="12.75">
      <c r="A63" s="104"/>
      <c r="B63" s="101" t="s">
        <v>12</v>
      </c>
      <c r="C63" s="22"/>
      <c r="D63" s="22"/>
      <c r="E63" s="22"/>
      <c r="F63" s="142"/>
      <c r="G63" s="105"/>
    </row>
    <row r="64" spans="1:7" ht="22.5" customHeight="1">
      <c r="A64" s="104"/>
      <c r="B64" s="101" t="s">
        <v>40</v>
      </c>
      <c r="C64" s="22">
        <v>22477</v>
      </c>
      <c r="D64" s="22">
        <v>22477</v>
      </c>
      <c r="E64" s="22">
        <v>11740</v>
      </c>
      <c r="F64" s="142">
        <f>+E64/D64%</f>
        <v>52.23116964007652</v>
      </c>
      <c r="G64" s="105"/>
    </row>
    <row r="65" spans="1:7" ht="12.75">
      <c r="A65" s="104"/>
      <c r="B65" s="101" t="s">
        <v>55</v>
      </c>
      <c r="C65" s="22">
        <v>50000</v>
      </c>
      <c r="D65" s="22">
        <v>50000</v>
      </c>
      <c r="E65" s="22">
        <v>104200</v>
      </c>
      <c r="F65" s="142">
        <f>+E65/D65%</f>
        <v>208.4</v>
      </c>
      <c r="G65" s="105"/>
    </row>
    <row r="66" spans="1:7" ht="12.75">
      <c r="A66" s="104"/>
      <c r="B66" s="101" t="s">
        <v>49</v>
      </c>
      <c r="C66" s="22">
        <v>0</v>
      </c>
      <c r="D66" s="22">
        <v>0</v>
      </c>
      <c r="E66" s="22">
        <v>797</v>
      </c>
      <c r="F66" s="142">
        <v>0</v>
      </c>
      <c r="G66" s="105"/>
    </row>
    <row r="67" spans="1:7" ht="57.75" customHeight="1">
      <c r="A67" s="148" t="s">
        <v>56</v>
      </c>
      <c r="B67" s="146" t="s">
        <v>57</v>
      </c>
      <c r="C67" s="21">
        <f>SUM(C68)</f>
        <v>54579743</v>
      </c>
      <c r="D67" s="21">
        <f>SUM(D68)</f>
        <v>54579743</v>
      </c>
      <c r="E67" s="21">
        <f>SUM(E68)</f>
        <v>28190977</v>
      </c>
      <c r="F67" s="138">
        <f>+E67/D67%</f>
        <v>51.65098890260439</v>
      </c>
      <c r="G67" s="105"/>
    </row>
    <row r="68" spans="1:7" ht="12.75" customHeight="1">
      <c r="A68" s="104" t="s">
        <v>10</v>
      </c>
      <c r="B68" s="101" t="s">
        <v>11</v>
      </c>
      <c r="C68" s="22">
        <f>SUM(C70:C87)</f>
        <v>54579743</v>
      </c>
      <c r="D68" s="22">
        <f>SUM(D70:D87)</f>
        <v>54579743</v>
      </c>
      <c r="E68" s="22">
        <f>SUM(E70:E87)</f>
        <v>28190977</v>
      </c>
      <c r="F68" s="142">
        <f>+E68/D68%</f>
        <v>51.65098890260439</v>
      </c>
      <c r="G68" s="105"/>
    </row>
    <row r="69" spans="1:7" ht="12.75" customHeight="1">
      <c r="A69" s="104"/>
      <c r="B69" s="101" t="s">
        <v>12</v>
      </c>
      <c r="C69" s="22"/>
      <c r="D69" s="22"/>
      <c r="E69" s="22"/>
      <c r="F69" s="142"/>
      <c r="G69" s="105"/>
    </row>
    <row r="70" spans="1:7" ht="12.75" customHeight="1">
      <c r="A70" s="104"/>
      <c r="B70" s="101" t="s">
        <v>58</v>
      </c>
      <c r="C70" s="22">
        <v>80000</v>
      </c>
      <c r="D70" s="22">
        <v>80000</v>
      </c>
      <c r="E70" s="22">
        <v>42224</v>
      </c>
      <c r="F70" s="142">
        <f aca="true" t="shared" si="0" ref="F70:F84">+E70/D70%</f>
        <v>52.78</v>
      </c>
      <c r="G70" s="105"/>
    </row>
    <row r="71" spans="1:7" ht="12.75" customHeight="1">
      <c r="A71" s="104"/>
      <c r="B71" s="101" t="s">
        <v>59</v>
      </c>
      <c r="C71" s="22">
        <v>366000</v>
      </c>
      <c r="D71" s="22">
        <v>366000</v>
      </c>
      <c r="E71" s="22">
        <v>360381</v>
      </c>
      <c r="F71" s="142">
        <f t="shared" si="0"/>
        <v>98.46475409836066</v>
      </c>
      <c r="G71" s="105"/>
    </row>
    <row r="72" spans="1:7" ht="12.75" customHeight="1">
      <c r="A72" s="104"/>
      <c r="B72" s="101" t="s">
        <v>60</v>
      </c>
      <c r="C72" s="22">
        <v>8100</v>
      </c>
      <c r="D72" s="22">
        <v>8100</v>
      </c>
      <c r="E72" s="22">
        <v>5329</v>
      </c>
      <c r="F72" s="142">
        <f t="shared" si="0"/>
        <v>65.79012345679013</v>
      </c>
      <c r="G72" s="105"/>
    </row>
    <row r="73" spans="1:7" ht="12.75" customHeight="1">
      <c r="A73" s="104"/>
      <c r="B73" s="101" t="s">
        <v>61</v>
      </c>
      <c r="C73" s="22">
        <v>23360000</v>
      </c>
      <c r="D73" s="22">
        <v>23360000</v>
      </c>
      <c r="E73" s="22">
        <v>12626112</v>
      </c>
      <c r="F73" s="142">
        <f t="shared" si="0"/>
        <v>54.05013698630137</v>
      </c>
      <c r="G73" s="105"/>
    </row>
    <row r="74" spans="1:7" ht="12.75" customHeight="1">
      <c r="A74" s="104"/>
      <c r="B74" s="101" t="s">
        <v>62</v>
      </c>
      <c r="C74" s="22">
        <v>720000</v>
      </c>
      <c r="D74" s="22">
        <v>720000</v>
      </c>
      <c r="E74" s="22">
        <v>392361</v>
      </c>
      <c r="F74" s="142">
        <f t="shared" si="0"/>
        <v>54.49458333333333</v>
      </c>
      <c r="G74" s="105"/>
    </row>
    <row r="75" spans="1:7" ht="12.75" customHeight="1">
      <c r="A75" s="104"/>
      <c r="B75" s="101" t="s">
        <v>63</v>
      </c>
      <c r="C75" s="22">
        <v>30000</v>
      </c>
      <c r="D75" s="22">
        <v>30000</v>
      </c>
      <c r="E75" s="22">
        <v>14330</v>
      </c>
      <c r="F75" s="142">
        <f t="shared" si="0"/>
        <v>47.766666666666666</v>
      </c>
      <c r="G75" s="105"/>
    </row>
    <row r="76" spans="1:7" ht="12.75" customHeight="1">
      <c r="A76" s="104"/>
      <c r="B76" s="101" t="s">
        <v>64</v>
      </c>
      <c r="C76" s="22">
        <v>100000</v>
      </c>
      <c r="D76" s="22">
        <v>100000</v>
      </c>
      <c r="E76" s="22">
        <v>106740</v>
      </c>
      <c r="F76" s="142">
        <f t="shared" si="0"/>
        <v>106.74</v>
      </c>
      <c r="G76" s="105"/>
    </row>
    <row r="77" spans="1:7" ht="12.75" customHeight="1">
      <c r="A77" s="104"/>
      <c r="B77" s="101" t="s">
        <v>65</v>
      </c>
      <c r="C77" s="22">
        <v>1200000</v>
      </c>
      <c r="D77" s="22">
        <v>1200000</v>
      </c>
      <c r="E77" s="22">
        <v>954629</v>
      </c>
      <c r="F77" s="142">
        <f t="shared" si="0"/>
        <v>79.55241666666667</v>
      </c>
      <c r="G77" s="105"/>
    </row>
    <row r="78" spans="1:7" ht="12.75" customHeight="1">
      <c r="A78" s="104"/>
      <c r="B78" s="101" t="s">
        <v>66</v>
      </c>
      <c r="C78" s="22">
        <v>280000</v>
      </c>
      <c r="D78" s="22">
        <v>280000</v>
      </c>
      <c r="E78" s="22">
        <v>163418</v>
      </c>
      <c r="F78" s="142">
        <f t="shared" si="0"/>
        <v>58.363571428571426</v>
      </c>
      <c r="G78" s="105"/>
    </row>
    <row r="79" spans="1:7" ht="12.75" customHeight="1">
      <c r="A79" s="104"/>
      <c r="B79" s="101" t="s">
        <v>67</v>
      </c>
      <c r="C79" s="22">
        <v>100000</v>
      </c>
      <c r="D79" s="22">
        <v>100000</v>
      </c>
      <c r="E79" s="22">
        <v>149652</v>
      </c>
      <c r="F79" s="142">
        <f t="shared" si="0"/>
        <v>149.652</v>
      </c>
      <c r="G79" s="105"/>
    </row>
    <row r="80" spans="1:7" ht="12.75" customHeight="1">
      <c r="A80" s="104"/>
      <c r="B80" s="101" t="s">
        <v>68</v>
      </c>
      <c r="C80" s="22">
        <v>480942</v>
      </c>
      <c r="D80" s="22">
        <v>480942</v>
      </c>
      <c r="E80" s="22">
        <v>204691</v>
      </c>
      <c r="F80" s="142">
        <f t="shared" si="0"/>
        <v>42.56043348262369</v>
      </c>
      <c r="G80" s="105"/>
    </row>
    <row r="81" spans="1:7" ht="14.25" customHeight="1">
      <c r="A81" s="104"/>
      <c r="B81" s="101" t="s">
        <v>69</v>
      </c>
      <c r="C81" s="22">
        <v>35000</v>
      </c>
      <c r="D81" s="22">
        <v>35000</v>
      </c>
      <c r="E81" s="22">
        <v>70113</v>
      </c>
      <c r="F81" s="142">
        <f t="shared" si="0"/>
        <v>200.32285714285715</v>
      </c>
      <c r="G81" s="105"/>
    </row>
    <row r="82" spans="1:7" ht="12.75" customHeight="1">
      <c r="A82" s="104"/>
      <c r="B82" s="101" t="s">
        <v>70</v>
      </c>
      <c r="C82" s="22">
        <v>635000</v>
      </c>
      <c r="D82" s="22">
        <v>635000</v>
      </c>
      <c r="E82" s="22">
        <v>483520</v>
      </c>
      <c r="F82" s="142">
        <f t="shared" si="0"/>
        <v>76.14488188976378</v>
      </c>
      <c r="G82" s="105"/>
    </row>
    <row r="83" spans="1:7" ht="12.75" customHeight="1">
      <c r="A83" s="104"/>
      <c r="B83" s="101" t="s">
        <v>71</v>
      </c>
      <c r="C83" s="22">
        <v>25384701</v>
      </c>
      <c r="D83" s="22">
        <v>25384701</v>
      </c>
      <c r="E83" s="22">
        <v>11796643</v>
      </c>
      <c r="F83" s="142">
        <f t="shared" si="0"/>
        <v>46.4714672038091</v>
      </c>
      <c r="G83" s="105"/>
    </row>
    <row r="84" spans="1:7" ht="12.75" customHeight="1">
      <c r="A84" s="104"/>
      <c r="B84" s="101" t="s">
        <v>72</v>
      </c>
      <c r="C84" s="22">
        <v>1800000</v>
      </c>
      <c r="D84" s="22">
        <v>1800000</v>
      </c>
      <c r="E84" s="22">
        <v>772887</v>
      </c>
      <c r="F84" s="142">
        <f t="shared" si="0"/>
        <v>42.93816666666667</v>
      </c>
      <c r="G84" s="105"/>
    </row>
    <row r="85" spans="1:7" ht="21.75" customHeight="1">
      <c r="A85" s="149"/>
      <c r="B85" s="150" t="s">
        <v>73</v>
      </c>
      <c r="C85" s="151">
        <v>0</v>
      </c>
      <c r="D85" s="151">
        <v>0</v>
      </c>
      <c r="E85" s="22">
        <v>33324</v>
      </c>
      <c r="F85" s="142">
        <v>0</v>
      </c>
      <c r="G85" s="90"/>
    </row>
    <row r="86" spans="1:7" ht="12.75" customHeight="1">
      <c r="A86" s="149"/>
      <c r="B86" s="150" t="s">
        <v>74</v>
      </c>
      <c r="C86" s="151">
        <v>0</v>
      </c>
      <c r="D86" s="151">
        <v>0</v>
      </c>
      <c r="E86" s="22">
        <v>14344</v>
      </c>
      <c r="F86" s="142">
        <v>0</v>
      </c>
      <c r="G86" s="90"/>
    </row>
    <row r="87" spans="1:7" ht="12.75" customHeight="1">
      <c r="A87" s="149"/>
      <c r="B87" s="9" t="s">
        <v>75</v>
      </c>
      <c r="C87" s="151">
        <v>0</v>
      </c>
      <c r="D87" s="151">
        <v>0</v>
      </c>
      <c r="E87" s="22">
        <v>279</v>
      </c>
      <c r="F87" s="142">
        <v>0</v>
      </c>
      <c r="G87" s="90"/>
    </row>
    <row r="88" spans="1:7" ht="18.75" customHeight="1">
      <c r="A88" s="145" t="s">
        <v>76</v>
      </c>
      <c r="B88" s="146" t="s">
        <v>77</v>
      </c>
      <c r="C88" s="21">
        <f>SUM(C89)</f>
        <v>18061023</v>
      </c>
      <c r="D88" s="21">
        <f>SUM(D89)</f>
        <v>18921075</v>
      </c>
      <c r="E88" s="21">
        <f>SUM(E89)</f>
        <v>11548848</v>
      </c>
      <c r="F88" s="138">
        <f>+E88/D88%</f>
        <v>61.03695482418414</v>
      </c>
      <c r="G88" s="105"/>
    </row>
    <row r="89" spans="1:7" ht="12.75">
      <c r="A89" s="104" t="s">
        <v>10</v>
      </c>
      <c r="B89" s="101" t="s">
        <v>11</v>
      </c>
      <c r="C89" s="22">
        <f>SUM(C91:C92)</f>
        <v>18061023</v>
      </c>
      <c r="D89" s="22">
        <f>SUM(D91:D92)</f>
        <v>18921075</v>
      </c>
      <c r="E89" s="22">
        <f>SUM(E91:E92)</f>
        <v>11548848</v>
      </c>
      <c r="F89" s="142">
        <f>+E89/D89%</f>
        <v>61.03695482418414</v>
      </c>
      <c r="G89" s="105"/>
    </row>
    <row r="90" spans="1:7" ht="12.75">
      <c r="A90" s="104"/>
      <c r="B90" s="101" t="s">
        <v>12</v>
      </c>
      <c r="C90" s="22"/>
      <c r="D90" s="22"/>
      <c r="E90" s="22"/>
      <c r="F90" s="142"/>
      <c r="G90" s="105"/>
    </row>
    <row r="91" spans="1:7" ht="13.5" customHeight="1">
      <c r="A91" s="104"/>
      <c r="B91" s="101" t="s">
        <v>78</v>
      </c>
      <c r="C91" s="22">
        <v>17238594</v>
      </c>
      <c r="D91" s="22">
        <v>18098646</v>
      </c>
      <c r="E91" s="22">
        <v>11137632</v>
      </c>
      <c r="F91" s="142">
        <f>+E91/D91%</f>
        <v>61.538481939477684</v>
      </c>
      <c r="G91" s="105"/>
    </row>
    <row r="92" spans="1:7" ht="15" customHeight="1">
      <c r="A92" s="104"/>
      <c r="B92" s="101" t="s">
        <v>79</v>
      </c>
      <c r="C92" s="22">
        <v>822429</v>
      </c>
      <c r="D92" s="22">
        <v>822429</v>
      </c>
      <c r="E92" s="22">
        <v>411216</v>
      </c>
      <c r="F92" s="142">
        <f>+E92/D92%</f>
        <v>50.000182386564674</v>
      </c>
      <c r="G92" s="105"/>
    </row>
    <row r="93" spans="1:7" ht="18.75" customHeight="1">
      <c r="A93" s="145" t="s">
        <v>80</v>
      </c>
      <c r="B93" s="146" t="s">
        <v>81</v>
      </c>
      <c r="C93" s="152">
        <f>SUM(C94)</f>
        <v>881157</v>
      </c>
      <c r="D93" s="152">
        <f>SUM(D94)</f>
        <v>1241637</v>
      </c>
      <c r="E93" s="152">
        <f>SUM(E94)</f>
        <v>713871.6699999999</v>
      </c>
      <c r="F93" s="138">
        <f>+E93/D93%</f>
        <v>57.49439409424815</v>
      </c>
      <c r="G93" s="105"/>
    </row>
    <row r="94" spans="1:7" ht="12.75">
      <c r="A94" s="104" t="s">
        <v>10</v>
      </c>
      <c r="B94" s="101" t="s">
        <v>11</v>
      </c>
      <c r="C94" s="22">
        <f>SUM(C96:C105)</f>
        <v>881157</v>
      </c>
      <c r="D94" s="22">
        <f>SUM(D96:D105)</f>
        <v>1241637</v>
      </c>
      <c r="E94" s="22">
        <f>SUM(E96:E105)</f>
        <v>713871.6699999999</v>
      </c>
      <c r="F94" s="142">
        <f>+E94/D94%</f>
        <v>57.49439409424815</v>
      </c>
      <c r="G94" s="105"/>
    </row>
    <row r="95" spans="1:7" ht="12.75">
      <c r="A95" s="104"/>
      <c r="B95" s="101" t="s">
        <v>12</v>
      </c>
      <c r="C95" s="22"/>
      <c r="D95" s="22"/>
      <c r="E95" s="22"/>
      <c r="F95" s="142"/>
      <c r="G95" s="105"/>
    </row>
    <row r="96" spans="1:7" ht="12.75" customHeight="1">
      <c r="A96" s="104"/>
      <c r="B96" s="101" t="s">
        <v>82</v>
      </c>
      <c r="C96" s="22">
        <v>42180</v>
      </c>
      <c r="D96" s="22">
        <v>51480</v>
      </c>
      <c r="E96" s="22">
        <v>30146</v>
      </c>
      <c r="F96" s="142">
        <f aca="true" t="shared" si="1" ref="F96:F104">+E96/D96%</f>
        <v>58.55866355866356</v>
      </c>
      <c r="G96" s="105"/>
    </row>
    <row r="97" spans="1:7" ht="13.5" customHeight="1">
      <c r="A97" s="104"/>
      <c r="B97" s="101" t="s">
        <v>83</v>
      </c>
      <c r="C97" s="22">
        <v>745428</v>
      </c>
      <c r="D97" s="22">
        <v>745428</v>
      </c>
      <c r="E97" s="22">
        <v>386075</v>
      </c>
      <c r="F97" s="142">
        <f t="shared" si="1"/>
        <v>51.792393094973626</v>
      </c>
      <c r="G97" s="105"/>
    </row>
    <row r="98" spans="1:7" ht="12.75" customHeight="1">
      <c r="A98" s="104"/>
      <c r="B98" s="101" t="s">
        <v>84</v>
      </c>
      <c r="C98" s="22">
        <v>18074</v>
      </c>
      <c r="D98" s="22">
        <v>18074</v>
      </c>
      <c r="E98" s="22">
        <v>10042.67</v>
      </c>
      <c r="F98" s="142">
        <f t="shared" si="1"/>
        <v>55.56418059090406</v>
      </c>
      <c r="G98" s="105"/>
    </row>
    <row r="99" spans="1:7" ht="12.75" customHeight="1">
      <c r="A99" s="104"/>
      <c r="B99" s="101" t="s">
        <v>85</v>
      </c>
      <c r="C99" s="22">
        <v>17536</v>
      </c>
      <c r="D99" s="22">
        <v>17536</v>
      </c>
      <c r="E99" s="22">
        <v>5942</v>
      </c>
      <c r="F99" s="142">
        <f t="shared" si="1"/>
        <v>33.8845802919708</v>
      </c>
      <c r="G99" s="105"/>
    </row>
    <row r="100" spans="1:7" ht="14.25" customHeight="1">
      <c r="A100" s="104"/>
      <c r="B100" s="101" t="s">
        <v>86</v>
      </c>
      <c r="C100" s="22">
        <v>17800</v>
      </c>
      <c r="D100" s="22">
        <v>17800</v>
      </c>
      <c r="E100" s="22">
        <v>9844</v>
      </c>
      <c r="F100" s="142">
        <f t="shared" si="1"/>
        <v>55.30337078651685</v>
      </c>
      <c r="G100" s="105"/>
    </row>
    <row r="101" spans="1:7" ht="14.25" customHeight="1">
      <c r="A101" s="104"/>
      <c r="B101" s="101" t="s">
        <v>87</v>
      </c>
      <c r="C101" s="22">
        <v>11100</v>
      </c>
      <c r="D101" s="22">
        <v>11100</v>
      </c>
      <c r="E101" s="22">
        <v>4514</v>
      </c>
      <c r="F101" s="142">
        <f t="shared" si="1"/>
        <v>40.666666666666664</v>
      </c>
      <c r="G101" s="105"/>
    </row>
    <row r="102" spans="1:7" ht="14.25" customHeight="1">
      <c r="A102" s="104"/>
      <c r="B102" s="101" t="s">
        <v>88</v>
      </c>
      <c r="C102" s="22">
        <v>19610</v>
      </c>
      <c r="D102" s="22">
        <v>19610</v>
      </c>
      <c r="E102" s="22">
        <v>16868</v>
      </c>
      <c r="F102" s="142">
        <f t="shared" si="1"/>
        <v>86.0173380928098</v>
      </c>
      <c r="G102" s="105"/>
    </row>
    <row r="103" spans="1:7" ht="13.5" customHeight="1">
      <c r="A103" s="104"/>
      <c r="B103" s="101" t="s">
        <v>89</v>
      </c>
      <c r="C103" s="22">
        <v>0</v>
      </c>
      <c r="D103" s="22">
        <v>351180</v>
      </c>
      <c r="E103" s="22">
        <v>238036</v>
      </c>
      <c r="F103" s="142">
        <f t="shared" si="1"/>
        <v>67.78176433737684</v>
      </c>
      <c r="G103" s="105"/>
    </row>
    <row r="104" spans="1:7" ht="14.25" customHeight="1">
      <c r="A104" s="104"/>
      <c r="B104" s="101" t="s">
        <v>49</v>
      </c>
      <c r="C104" s="22">
        <v>9429</v>
      </c>
      <c r="D104" s="22">
        <v>9429</v>
      </c>
      <c r="E104" s="22">
        <v>11785</v>
      </c>
      <c r="F104" s="142">
        <f t="shared" si="1"/>
        <v>124.9867430268321</v>
      </c>
      <c r="G104" s="105"/>
    </row>
    <row r="105" spans="1:7" ht="13.5" customHeight="1">
      <c r="A105" s="10"/>
      <c r="B105" s="101" t="s">
        <v>30</v>
      </c>
      <c r="C105" s="22">
        <v>0</v>
      </c>
      <c r="D105" s="22">
        <v>0</v>
      </c>
      <c r="E105" s="22">
        <v>619</v>
      </c>
      <c r="F105" s="142">
        <v>0</v>
      </c>
      <c r="G105" s="105"/>
    </row>
    <row r="106" spans="1:7" ht="12.75">
      <c r="A106" s="145" t="s">
        <v>90</v>
      </c>
      <c r="B106" s="146" t="s">
        <v>91</v>
      </c>
      <c r="C106" s="21">
        <f>SUM(C107)</f>
        <v>0</v>
      </c>
      <c r="D106" s="21">
        <f>SUM(D107)</f>
        <v>1245</v>
      </c>
      <c r="E106" s="21">
        <f>SUM(E107)</f>
        <v>1833</v>
      </c>
      <c r="F106" s="138">
        <f>+E106/D106%</f>
        <v>147.22891566265062</v>
      </c>
      <c r="G106" s="105"/>
    </row>
    <row r="107" spans="1:7" ht="12.75">
      <c r="A107" s="104" t="s">
        <v>10</v>
      </c>
      <c r="B107" s="101" t="s">
        <v>11</v>
      </c>
      <c r="C107" s="22">
        <f>SUM(C109:C112)</f>
        <v>0</v>
      </c>
      <c r="D107" s="22">
        <f>SUM(D109:D112)</f>
        <v>1245</v>
      </c>
      <c r="E107" s="22">
        <f>SUM(E109:E112)</f>
        <v>1833</v>
      </c>
      <c r="F107" s="142">
        <f>+E107/D107%</f>
        <v>147.22891566265062</v>
      </c>
      <c r="G107" s="105"/>
    </row>
    <row r="108" spans="1:7" ht="12.75">
      <c r="A108" s="104"/>
      <c r="B108" s="101" t="s">
        <v>12</v>
      </c>
      <c r="C108" s="22"/>
      <c r="D108" s="22"/>
      <c r="E108" s="22"/>
      <c r="F108" s="142"/>
      <c r="G108" s="105"/>
    </row>
    <row r="109" spans="1:7" ht="12.75">
      <c r="A109" s="104"/>
      <c r="B109" s="101" t="s">
        <v>13</v>
      </c>
      <c r="C109" s="22">
        <v>0</v>
      </c>
      <c r="D109" s="22">
        <v>1245</v>
      </c>
      <c r="E109" s="22">
        <v>1245</v>
      </c>
      <c r="F109" s="142">
        <f>+E109/D109%</f>
        <v>100</v>
      </c>
      <c r="G109" s="105"/>
    </row>
    <row r="110" spans="1:7" ht="12.75">
      <c r="A110" s="10"/>
      <c r="B110" s="101" t="s">
        <v>92</v>
      </c>
      <c r="C110" s="22">
        <v>0</v>
      </c>
      <c r="D110" s="22">
        <v>0</v>
      </c>
      <c r="E110" s="22">
        <v>463</v>
      </c>
      <c r="F110" s="142">
        <v>0</v>
      </c>
      <c r="G110" s="105"/>
    </row>
    <row r="111" spans="1:7" ht="12.75">
      <c r="A111" s="10"/>
      <c r="B111" s="101" t="s">
        <v>30</v>
      </c>
      <c r="C111" s="22">
        <v>0</v>
      </c>
      <c r="D111" s="22">
        <v>0</v>
      </c>
      <c r="E111" s="22">
        <v>9</v>
      </c>
      <c r="F111" s="142">
        <v>0</v>
      </c>
      <c r="G111" s="105"/>
    </row>
    <row r="112" spans="1:7" ht="12.75">
      <c r="A112" s="10"/>
      <c r="B112" s="101" t="s">
        <v>49</v>
      </c>
      <c r="C112" s="22">
        <v>0</v>
      </c>
      <c r="D112" s="22">
        <v>0</v>
      </c>
      <c r="E112" s="22">
        <v>116</v>
      </c>
      <c r="F112" s="142">
        <v>0</v>
      </c>
      <c r="G112" s="105"/>
    </row>
    <row r="113" spans="1:7" ht="18.75" customHeight="1">
      <c r="A113" s="145" t="s">
        <v>93</v>
      </c>
      <c r="B113" s="146" t="s">
        <v>94</v>
      </c>
      <c r="C113" s="21">
        <f>SUM(C114)</f>
        <v>9381105</v>
      </c>
      <c r="D113" s="21">
        <f>SUM(D114)</f>
        <v>9506945</v>
      </c>
      <c r="E113" s="21">
        <f>SUM(E114)</f>
        <v>4523729</v>
      </c>
      <c r="F113" s="138">
        <f>+E113/D113%</f>
        <v>47.5834140199612</v>
      </c>
      <c r="G113" s="105"/>
    </row>
    <row r="114" spans="1:7" ht="12.75">
      <c r="A114" s="104" t="s">
        <v>10</v>
      </c>
      <c r="B114" s="101" t="s">
        <v>11</v>
      </c>
      <c r="C114" s="22">
        <f>SUM(C116:C124)</f>
        <v>9381105</v>
      </c>
      <c r="D114" s="22">
        <f>SUM(D116:D124)</f>
        <v>9506945</v>
      </c>
      <c r="E114" s="22">
        <f>SUM(E116:E124)</f>
        <v>4523729</v>
      </c>
      <c r="F114" s="142">
        <f>+E114/D114%</f>
        <v>47.5834140199612</v>
      </c>
      <c r="G114" s="105"/>
    </row>
    <row r="115" spans="1:7" ht="12.75" customHeight="1">
      <c r="A115" s="104"/>
      <c r="B115" s="101" t="s">
        <v>12</v>
      </c>
      <c r="C115" s="22"/>
      <c r="D115" s="22"/>
      <c r="E115" s="22"/>
      <c r="F115" s="142"/>
      <c r="G115" s="105"/>
    </row>
    <row r="116" spans="1:7" ht="12.75" customHeight="1">
      <c r="A116" s="104"/>
      <c r="B116" s="101" t="s">
        <v>95</v>
      </c>
      <c r="C116" s="22">
        <v>492200</v>
      </c>
      <c r="D116" s="22">
        <v>492200</v>
      </c>
      <c r="E116" s="22">
        <v>235293</v>
      </c>
      <c r="F116" s="142">
        <f aca="true" t="shared" si="2" ref="F116:F122">+E116/D116%</f>
        <v>47.80434782608695</v>
      </c>
      <c r="G116" s="105"/>
    </row>
    <row r="117" spans="1:7" ht="12.75" customHeight="1">
      <c r="A117" s="104"/>
      <c r="B117" s="101" t="s">
        <v>96</v>
      </c>
      <c r="C117" s="22">
        <v>123960</v>
      </c>
      <c r="D117" s="22">
        <v>123960</v>
      </c>
      <c r="E117" s="22">
        <v>76495</v>
      </c>
      <c r="F117" s="142">
        <f t="shared" si="2"/>
        <v>61.709422394320754</v>
      </c>
      <c r="G117" s="105"/>
    </row>
    <row r="118" spans="1:7" ht="12.75" customHeight="1">
      <c r="A118" s="104"/>
      <c r="B118" s="101" t="s">
        <v>52</v>
      </c>
      <c r="C118" s="22">
        <v>7968473</v>
      </c>
      <c r="D118" s="22">
        <v>7953473</v>
      </c>
      <c r="E118" s="22">
        <v>3671790</v>
      </c>
      <c r="F118" s="142">
        <f t="shared" si="2"/>
        <v>46.165869928772</v>
      </c>
      <c r="G118" s="105"/>
    </row>
    <row r="119" spans="1:7" ht="12.75" customHeight="1">
      <c r="A119" s="104"/>
      <c r="B119" s="101" t="s">
        <v>97</v>
      </c>
      <c r="C119" s="22">
        <v>45000</v>
      </c>
      <c r="D119" s="22">
        <v>45000</v>
      </c>
      <c r="E119" s="22">
        <v>28809</v>
      </c>
      <c r="F119" s="142">
        <f t="shared" si="2"/>
        <v>64.02</v>
      </c>
      <c r="G119" s="105"/>
    </row>
    <row r="120" spans="1:7" ht="24" customHeight="1">
      <c r="A120" s="104"/>
      <c r="B120" s="101" t="s">
        <v>48</v>
      </c>
      <c r="C120" s="22">
        <v>377</v>
      </c>
      <c r="D120" s="22">
        <v>377</v>
      </c>
      <c r="E120" s="22">
        <v>5330</v>
      </c>
      <c r="F120" s="142">
        <f t="shared" si="2"/>
        <v>1413.7931034482758</v>
      </c>
      <c r="G120" s="105"/>
    </row>
    <row r="121" spans="1:7" ht="12.75">
      <c r="A121" s="104"/>
      <c r="B121" s="101" t="s">
        <v>98</v>
      </c>
      <c r="C121" s="22">
        <v>726725</v>
      </c>
      <c r="D121" s="22">
        <v>864303</v>
      </c>
      <c r="E121" s="22">
        <v>491123</v>
      </c>
      <c r="F121" s="142">
        <f t="shared" si="2"/>
        <v>56.82301230008457</v>
      </c>
      <c r="G121" s="105"/>
    </row>
    <row r="122" spans="1:7" ht="33.75" customHeight="1">
      <c r="A122" s="104"/>
      <c r="B122" s="101" t="s">
        <v>99</v>
      </c>
      <c r="C122" s="22">
        <v>24370</v>
      </c>
      <c r="D122" s="22">
        <v>27632</v>
      </c>
      <c r="E122" s="22">
        <v>9173</v>
      </c>
      <c r="F122" s="142">
        <f t="shared" si="2"/>
        <v>33.197017950202664</v>
      </c>
      <c r="G122" s="105"/>
    </row>
    <row r="123" spans="1:7" ht="12.75" customHeight="1">
      <c r="A123" s="10"/>
      <c r="B123" s="101" t="s">
        <v>30</v>
      </c>
      <c r="C123" s="22">
        <v>0</v>
      </c>
      <c r="D123" s="22">
        <v>0</v>
      </c>
      <c r="E123" s="22">
        <v>40</v>
      </c>
      <c r="F123" s="142">
        <v>0</v>
      </c>
      <c r="G123" s="105"/>
    </row>
    <row r="124" spans="1:7" ht="12.75" customHeight="1">
      <c r="A124" s="10"/>
      <c r="B124" s="101" t="s">
        <v>49</v>
      </c>
      <c r="C124" s="22">
        <v>0</v>
      </c>
      <c r="D124" s="22">
        <v>0</v>
      </c>
      <c r="E124" s="22">
        <v>5676</v>
      </c>
      <c r="F124" s="142">
        <v>0</v>
      </c>
      <c r="G124" s="105"/>
    </row>
    <row r="125" spans="1:7" ht="26.25" customHeight="1">
      <c r="A125" s="148" t="s">
        <v>100</v>
      </c>
      <c r="B125" s="146" t="s">
        <v>101</v>
      </c>
      <c r="C125" s="21">
        <f>SUM(C126)</f>
        <v>0</v>
      </c>
      <c r="D125" s="21">
        <f>SUM(D126)</f>
        <v>154245</v>
      </c>
      <c r="E125" s="21">
        <f>SUM(E126)</f>
        <v>129949</v>
      </c>
      <c r="F125" s="138">
        <f>+E125/D125%</f>
        <v>84.24843592985185</v>
      </c>
      <c r="G125" s="105"/>
    </row>
    <row r="126" spans="1:7" ht="12.75">
      <c r="A126" s="104" t="s">
        <v>10</v>
      </c>
      <c r="B126" s="101" t="s">
        <v>11</v>
      </c>
      <c r="C126" s="22">
        <f>SUM(C128:C131)</f>
        <v>0</v>
      </c>
      <c r="D126" s="22">
        <f>SUM(D128:D131)</f>
        <v>154245</v>
      </c>
      <c r="E126" s="22">
        <f>SUM(E128:E131)</f>
        <v>129949</v>
      </c>
      <c r="F126" s="142">
        <f>+E126/D126%</f>
        <v>84.24843592985185</v>
      </c>
      <c r="G126" s="105"/>
    </row>
    <row r="127" spans="1:7" ht="12.75">
      <c r="A127" s="104"/>
      <c r="B127" s="101" t="s">
        <v>12</v>
      </c>
      <c r="C127" s="22"/>
      <c r="D127" s="22"/>
      <c r="E127" s="22"/>
      <c r="F127" s="142"/>
      <c r="G127" s="105"/>
    </row>
    <row r="128" spans="1:7" ht="12.75" customHeight="1">
      <c r="A128" s="104"/>
      <c r="B128" s="101" t="s">
        <v>102</v>
      </c>
      <c r="C128" s="22">
        <v>0</v>
      </c>
      <c r="D128" s="22">
        <v>58800</v>
      </c>
      <c r="E128" s="22">
        <v>18000</v>
      </c>
      <c r="F128" s="142">
        <f>+E128/D128%</f>
        <v>30.612244897959183</v>
      </c>
      <c r="G128" s="105"/>
    </row>
    <row r="129" spans="1:7" ht="12.75">
      <c r="A129" s="104"/>
      <c r="B129" s="101" t="s">
        <v>98</v>
      </c>
      <c r="C129" s="22">
        <v>0</v>
      </c>
      <c r="D129" s="22">
        <v>95445</v>
      </c>
      <c r="E129" s="22">
        <v>95445</v>
      </c>
      <c r="F129" s="142">
        <f>+E129/D129%</f>
        <v>100</v>
      </c>
      <c r="G129" s="105"/>
    </row>
    <row r="130" spans="1:7" ht="12.75">
      <c r="A130" s="104"/>
      <c r="B130" s="101" t="s">
        <v>103</v>
      </c>
      <c r="C130" s="22">
        <v>0</v>
      </c>
      <c r="D130" s="22">
        <v>0</v>
      </c>
      <c r="E130" s="22">
        <v>16281</v>
      </c>
      <c r="F130" s="142">
        <v>0</v>
      </c>
      <c r="G130" s="105"/>
    </row>
    <row r="131" spans="1:7" ht="13.5" customHeight="1">
      <c r="A131" s="10"/>
      <c r="B131" s="101" t="s">
        <v>49</v>
      </c>
      <c r="C131" s="22">
        <v>0</v>
      </c>
      <c r="D131" s="22">
        <v>0</v>
      </c>
      <c r="E131" s="22">
        <v>223</v>
      </c>
      <c r="F131" s="142">
        <v>0</v>
      </c>
      <c r="G131" s="105"/>
    </row>
    <row r="132" spans="1:7" ht="24.75" customHeight="1">
      <c r="A132" s="148" t="s">
        <v>104</v>
      </c>
      <c r="B132" s="146" t="s">
        <v>105</v>
      </c>
      <c r="C132" s="21">
        <f>SUM(C133)</f>
        <v>114300</v>
      </c>
      <c r="D132" s="21">
        <f>SUM(D133)</f>
        <v>114300</v>
      </c>
      <c r="E132" s="21">
        <f>SUM(E133)</f>
        <v>47194</v>
      </c>
      <c r="F132" s="138">
        <f>+E132/D132%</f>
        <v>41.28958880139982</v>
      </c>
      <c r="G132" s="105"/>
    </row>
    <row r="133" spans="1:7" ht="12.75">
      <c r="A133" s="104" t="s">
        <v>10</v>
      </c>
      <c r="B133" s="101" t="s">
        <v>11</v>
      </c>
      <c r="C133" s="22">
        <f>SUM(C135:C141)</f>
        <v>114300</v>
      </c>
      <c r="D133" s="22">
        <f>SUM(D135:D141)</f>
        <v>114300</v>
      </c>
      <c r="E133" s="22">
        <f>SUM(E135:E141)</f>
        <v>47194</v>
      </c>
      <c r="F133" s="142">
        <f>+E133/D133%</f>
        <v>41.28958880139982</v>
      </c>
      <c r="G133" s="105" t="s">
        <v>106</v>
      </c>
    </row>
    <row r="134" spans="1:7" ht="12.75">
      <c r="A134" s="104"/>
      <c r="B134" s="101" t="s">
        <v>12</v>
      </c>
      <c r="C134" s="22"/>
      <c r="D134" s="22"/>
      <c r="E134" s="22"/>
      <c r="F134" s="142"/>
      <c r="G134" s="105"/>
    </row>
    <row r="135" spans="1:7" ht="14.25" customHeight="1">
      <c r="A135" s="10"/>
      <c r="B135" s="101" t="s">
        <v>107</v>
      </c>
      <c r="C135" s="22">
        <v>0</v>
      </c>
      <c r="D135" s="22">
        <v>0</v>
      </c>
      <c r="E135" s="22">
        <v>6548</v>
      </c>
      <c r="F135" s="142">
        <v>0</v>
      </c>
      <c r="G135" s="105"/>
    </row>
    <row r="136" spans="1:7" ht="12.75">
      <c r="A136" s="10"/>
      <c r="B136" s="101" t="s">
        <v>108</v>
      </c>
      <c r="C136" s="151">
        <v>0</v>
      </c>
      <c r="D136" s="151">
        <v>0</v>
      </c>
      <c r="E136" s="22">
        <v>751</v>
      </c>
      <c r="F136" s="142">
        <v>0</v>
      </c>
      <c r="G136" s="90"/>
    </row>
    <row r="137" spans="1:7" ht="14.25" customHeight="1">
      <c r="A137" s="104"/>
      <c r="B137" s="101" t="s">
        <v>109</v>
      </c>
      <c r="C137" s="22">
        <v>1300</v>
      </c>
      <c r="D137" s="22">
        <v>1300</v>
      </c>
      <c r="E137" s="22">
        <v>0</v>
      </c>
      <c r="F137" s="142">
        <f>+E137/D137%</f>
        <v>0</v>
      </c>
      <c r="G137" s="105"/>
    </row>
    <row r="138" spans="1:7" ht="14.25" customHeight="1">
      <c r="A138" s="10"/>
      <c r="B138" s="101" t="s">
        <v>110</v>
      </c>
      <c r="C138" s="22">
        <v>0</v>
      </c>
      <c r="D138" s="22">
        <v>0</v>
      </c>
      <c r="E138" s="22">
        <v>15171</v>
      </c>
      <c r="F138" s="142">
        <v>0</v>
      </c>
      <c r="G138" s="105"/>
    </row>
    <row r="139" spans="1:7" ht="14.25" customHeight="1">
      <c r="A139" s="10"/>
      <c r="B139" s="101" t="s">
        <v>111</v>
      </c>
      <c r="C139" s="22">
        <v>0</v>
      </c>
      <c r="D139" s="22">
        <v>0</v>
      </c>
      <c r="E139" s="22">
        <v>664</v>
      </c>
      <c r="F139" s="142">
        <v>0</v>
      </c>
      <c r="G139" s="105"/>
    </row>
    <row r="140" spans="1:7" ht="13.5" customHeight="1">
      <c r="A140" s="104"/>
      <c r="B140" s="101" t="s">
        <v>112</v>
      </c>
      <c r="C140" s="22">
        <v>33000</v>
      </c>
      <c r="D140" s="22">
        <v>33000</v>
      </c>
      <c r="E140" s="22">
        <v>16428</v>
      </c>
      <c r="F140" s="142">
        <f>+E140/D140%</f>
        <v>49.78181818181818</v>
      </c>
      <c r="G140" s="105"/>
    </row>
    <row r="141" spans="1:7" ht="12.75">
      <c r="A141" s="104"/>
      <c r="B141" s="101" t="s">
        <v>49</v>
      </c>
      <c r="C141" s="22">
        <v>80000</v>
      </c>
      <c r="D141" s="22">
        <v>80000</v>
      </c>
      <c r="E141" s="22">
        <v>7632</v>
      </c>
      <c r="F141" s="142">
        <f>+E141/D141%</f>
        <v>9.54</v>
      </c>
      <c r="G141" s="105"/>
    </row>
    <row r="142" spans="1:7" ht="22.5">
      <c r="A142" s="148" t="s">
        <v>113</v>
      </c>
      <c r="B142" s="146" t="s">
        <v>114</v>
      </c>
      <c r="C142" s="21">
        <f>SUM(C143)</f>
        <v>0</v>
      </c>
      <c r="D142" s="21">
        <f>SUM(D143)</f>
        <v>15037</v>
      </c>
      <c r="E142" s="21">
        <f>SUM(E143)</f>
        <v>16541</v>
      </c>
      <c r="F142" s="138">
        <f>+E142/D142%</f>
        <v>110.0019950788056</v>
      </c>
      <c r="G142" s="105"/>
    </row>
    <row r="143" spans="1:7" ht="12.75">
      <c r="A143" s="104" t="s">
        <v>10</v>
      </c>
      <c r="B143" s="101" t="s">
        <v>11</v>
      </c>
      <c r="C143" s="22">
        <f>SUM(C145:C147)</f>
        <v>0</v>
      </c>
      <c r="D143" s="22">
        <f>SUM(D145:D147)</f>
        <v>15037</v>
      </c>
      <c r="E143" s="22">
        <f>SUM(E145:E147)</f>
        <v>16541</v>
      </c>
      <c r="F143" s="142">
        <f>+E143/D143%</f>
        <v>110.0019950788056</v>
      </c>
      <c r="G143" s="105"/>
    </row>
    <row r="144" spans="1:7" ht="12.75">
      <c r="A144" s="104"/>
      <c r="B144" s="101" t="s">
        <v>12</v>
      </c>
      <c r="C144" s="22"/>
      <c r="D144" s="22"/>
      <c r="E144" s="22"/>
      <c r="F144" s="142"/>
      <c r="G144" s="105"/>
    </row>
    <row r="145" spans="1:7" ht="12.75">
      <c r="A145" s="104"/>
      <c r="B145" s="101" t="s">
        <v>115</v>
      </c>
      <c r="C145" s="22">
        <v>0</v>
      </c>
      <c r="D145" s="22">
        <v>11000</v>
      </c>
      <c r="E145" s="22">
        <v>5050</v>
      </c>
      <c r="F145" s="142">
        <f>+E145/D145%</f>
        <v>45.90909090909091</v>
      </c>
      <c r="G145" s="105"/>
    </row>
    <row r="146" spans="1:7" ht="48" customHeight="1">
      <c r="A146" s="104"/>
      <c r="B146" s="101" t="s">
        <v>116</v>
      </c>
      <c r="C146" s="22">
        <v>0</v>
      </c>
      <c r="D146" s="22">
        <v>4037</v>
      </c>
      <c r="E146" s="22">
        <v>4036</v>
      </c>
      <c r="F146" s="142">
        <f>+E146/D146%</f>
        <v>99.97522913054249</v>
      </c>
      <c r="G146" s="105"/>
    </row>
    <row r="147" spans="1:7" ht="22.5">
      <c r="A147" s="10"/>
      <c r="B147" s="101" t="s">
        <v>23</v>
      </c>
      <c r="C147" s="22">
        <v>0</v>
      </c>
      <c r="D147" s="22">
        <v>0</v>
      </c>
      <c r="E147" s="22">
        <v>7455</v>
      </c>
      <c r="F147" s="142">
        <v>0</v>
      </c>
      <c r="G147" s="105"/>
    </row>
    <row r="148" spans="1:7" ht="18" customHeight="1">
      <c r="A148" s="145" t="s">
        <v>117</v>
      </c>
      <c r="B148" s="146" t="s">
        <v>118</v>
      </c>
      <c r="C148" s="21">
        <f>SUM(C149,C152)</f>
        <v>3653772</v>
      </c>
      <c r="D148" s="21">
        <f>SUM(D149,D152)</f>
        <v>3653772</v>
      </c>
      <c r="E148" s="21">
        <f>SUM(E149,E152)</f>
        <v>2317855</v>
      </c>
      <c r="F148" s="138">
        <f>+E148/D148%</f>
        <v>63.4373190226429</v>
      </c>
      <c r="G148" s="105"/>
    </row>
    <row r="149" spans="1:7" ht="12.75">
      <c r="A149" s="104" t="s">
        <v>10</v>
      </c>
      <c r="B149" s="101" t="s">
        <v>11</v>
      </c>
      <c r="C149" s="22">
        <f>SUM(C151)</f>
        <v>1803772</v>
      </c>
      <c r="D149" s="22">
        <f>SUM(D151)</f>
        <v>1803772</v>
      </c>
      <c r="E149" s="22">
        <f>SUM(E151)</f>
        <v>467855</v>
      </c>
      <c r="F149" s="142">
        <f>+E149/D149%</f>
        <v>25.93759078198353</v>
      </c>
      <c r="G149" s="105"/>
    </row>
    <row r="150" spans="1:7" ht="12.75">
      <c r="A150" s="104"/>
      <c r="B150" s="101" t="s">
        <v>12</v>
      </c>
      <c r="C150" s="22"/>
      <c r="D150" s="22"/>
      <c r="E150" s="22"/>
      <c r="F150" s="142"/>
      <c r="G150" s="105"/>
    </row>
    <row r="151" spans="1:7" ht="14.25" customHeight="1">
      <c r="A151" s="104"/>
      <c r="B151" s="101" t="s">
        <v>119</v>
      </c>
      <c r="C151" s="22">
        <v>1803772</v>
      </c>
      <c r="D151" s="22">
        <v>1803772</v>
      </c>
      <c r="E151" s="22">
        <v>467855</v>
      </c>
      <c r="F151" s="142">
        <f>+E151/D151%</f>
        <v>25.93759078198353</v>
      </c>
      <c r="G151" s="105"/>
    </row>
    <row r="152" spans="1:7" ht="14.25" customHeight="1">
      <c r="A152" s="104" t="s">
        <v>33</v>
      </c>
      <c r="B152" s="101" t="s">
        <v>34</v>
      </c>
      <c r="C152" s="22">
        <f>SUM(C154)</f>
        <v>1850000</v>
      </c>
      <c r="D152" s="22">
        <f>SUM(D154)</f>
        <v>1850000</v>
      </c>
      <c r="E152" s="22">
        <f>SUM(E154)</f>
        <v>1850000</v>
      </c>
      <c r="F152" s="142">
        <f>+E152/D152%</f>
        <v>100</v>
      </c>
      <c r="G152" s="105"/>
    </row>
    <row r="153" spans="1:7" ht="14.25" customHeight="1">
      <c r="A153" s="104"/>
      <c r="B153" s="101" t="s">
        <v>12</v>
      </c>
      <c r="C153" s="22"/>
      <c r="D153" s="22"/>
      <c r="E153" s="22"/>
      <c r="F153" s="142"/>
      <c r="G153" s="105"/>
    </row>
    <row r="154" spans="1:7" ht="14.25" customHeight="1">
      <c r="A154" s="104"/>
      <c r="B154" s="101" t="s">
        <v>36</v>
      </c>
      <c r="C154" s="22">
        <v>1850000</v>
      </c>
      <c r="D154" s="22">
        <v>1850000</v>
      </c>
      <c r="E154" s="22">
        <v>1850000</v>
      </c>
      <c r="F154" s="142">
        <f>+E154/D154%</f>
        <v>100</v>
      </c>
      <c r="G154" s="105"/>
    </row>
    <row r="155" spans="1:7" ht="12.75">
      <c r="A155" s="153"/>
      <c r="B155" s="146" t="s">
        <v>120</v>
      </c>
      <c r="C155" s="25">
        <f>SUM(C9,C21,C27,C42,C49,C57,C61,C67,C88,C93,C106,C113,C125,C132,C142,C148)</f>
        <v>93845342</v>
      </c>
      <c r="D155" s="25">
        <f>SUM(D9,D21,D27,D42,D49,D57,D61,D67,D88,D93,D106,D113,D125,D132,D142,D148)</f>
        <v>100607462</v>
      </c>
      <c r="E155" s="25">
        <f>SUM(E9,E13,E17,E21,E27,E42,E49,E57,E61,E67,E88,E93,E106,E113,E125,E132,E142,E148)</f>
        <v>50417366.67</v>
      </c>
      <c r="F155" s="154">
        <f>+E155/D155%</f>
        <v>50.112949544438365</v>
      </c>
      <c r="G155" s="105"/>
    </row>
    <row r="156" spans="1:7" ht="12.75">
      <c r="A156" s="1"/>
      <c r="B156" s="2"/>
      <c r="C156" s="3"/>
      <c r="D156" s="3"/>
      <c r="E156" s="6"/>
      <c r="F156" s="13"/>
      <c r="G156" s="7"/>
    </row>
    <row r="157" spans="1:7" ht="12.75">
      <c r="A157" s="14"/>
      <c r="B157" s="7"/>
      <c r="C157" s="7"/>
      <c r="D157" s="7"/>
      <c r="E157" s="15"/>
      <c r="F157" s="7"/>
      <c r="G157" s="7"/>
    </row>
    <row r="158" spans="1:7" ht="12.75">
      <c r="A158" s="14"/>
      <c r="B158" s="7"/>
      <c r="C158" s="7"/>
      <c r="D158" s="7"/>
      <c r="E158" s="15"/>
      <c r="F158" s="7"/>
      <c r="G158" s="7"/>
    </row>
    <row r="159" spans="1:7" ht="12.75">
      <c r="A159" s="14"/>
      <c r="B159" s="7"/>
      <c r="C159" s="7"/>
      <c r="D159" s="7"/>
      <c r="E159" s="15"/>
      <c r="F159" s="7"/>
      <c r="G159" s="7"/>
    </row>
    <row r="160" spans="1:7" ht="12.75">
      <c r="A160" s="14"/>
      <c r="B160" s="7"/>
      <c r="C160" s="7"/>
      <c r="D160" s="248"/>
      <c r="E160" s="248"/>
      <c r="F160" s="7"/>
      <c r="G160" s="7"/>
    </row>
    <row r="161" spans="1:6" ht="12.75">
      <c r="A161" s="14"/>
      <c r="B161" s="7"/>
      <c r="C161" s="7"/>
      <c r="D161" s="7"/>
      <c r="E161" s="15"/>
      <c r="F161" s="7"/>
    </row>
  </sheetData>
  <mergeCells count="2">
    <mergeCell ref="A5:F5"/>
    <mergeCell ref="D160:E160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43" max="5" man="1"/>
    <brk id="82" max="5" man="1"/>
    <brk id="12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38" sqref="E38:F38"/>
    </sheetView>
  </sheetViews>
  <sheetFormatPr defaultColWidth="9.140625" defaultRowHeight="12.75" customHeight="1" zeroHeight="1"/>
  <cols>
    <col min="1" max="1" width="5.140625" style="0" customWidth="1"/>
    <col min="2" max="2" width="35.421875" style="0" customWidth="1"/>
    <col min="3" max="3" width="12.28125" style="0" customWidth="1"/>
    <col min="4" max="4" width="10.421875" style="0" customWidth="1"/>
    <col min="5" max="5" width="11.140625" style="0" customWidth="1"/>
    <col min="6" max="6" width="10.8515625" style="0" customWidth="1"/>
  </cols>
  <sheetData>
    <row r="1" spans="4:6" ht="12.75">
      <c r="D1" s="35"/>
      <c r="E1" s="35"/>
      <c r="F1" s="5"/>
    </row>
    <row r="2" spans="3:6" ht="12.75">
      <c r="C2" s="35"/>
      <c r="D2" s="35"/>
      <c r="E2" s="35" t="s">
        <v>506</v>
      </c>
      <c r="F2" s="35"/>
    </row>
    <row r="3" spans="3:6" ht="12.75">
      <c r="C3" s="35"/>
      <c r="D3" s="35"/>
      <c r="E3" s="35"/>
      <c r="F3" s="35"/>
    </row>
    <row r="4" ht="12.75"/>
    <row r="5" spans="1:6" ht="26.25" customHeight="1">
      <c r="A5" s="281" t="s">
        <v>507</v>
      </c>
      <c r="B5" s="281"/>
      <c r="C5" s="281"/>
      <c r="D5" s="281"/>
      <c r="E5" s="281"/>
      <c r="F5" s="281"/>
    </row>
    <row r="6" ht="12.75"/>
    <row r="7" spans="1:6" ht="45">
      <c r="A7" s="129" t="s">
        <v>2</v>
      </c>
      <c r="B7" s="130" t="s">
        <v>3</v>
      </c>
      <c r="C7" s="36" t="s">
        <v>4</v>
      </c>
      <c r="D7" s="131" t="s">
        <v>5</v>
      </c>
      <c r="E7" s="36" t="s">
        <v>462</v>
      </c>
      <c r="F7" s="36" t="s">
        <v>264</v>
      </c>
    </row>
    <row r="8" spans="1:6" ht="12.75">
      <c r="A8" s="223">
        <v>1</v>
      </c>
      <c r="B8" s="224">
        <v>2</v>
      </c>
      <c r="C8" s="225">
        <v>3</v>
      </c>
      <c r="D8" s="225">
        <v>4</v>
      </c>
      <c r="E8" s="225">
        <v>5</v>
      </c>
      <c r="F8" s="225">
        <v>6</v>
      </c>
    </row>
    <row r="9" spans="1:6" ht="12.75">
      <c r="A9" s="226"/>
      <c r="B9" s="227" t="s">
        <v>508</v>
      </c>
      <c r="C9" s="99">
        <f>C11+C12-C13</f>
        <v>12000</v>
      </c>
      <c r="D9" s="99">
        <v>12000</v>
      </c>
      <c r="E9" s="97">
        <v>128323.12</v>
      </c>
      <c r="F9" s="214">
        <f>+E9/D9%</f>
        <v>1069.3593333333333</v>
      </c>
    </row>
    <row r="10" spans="1:6" ht="12.75">
      <c r="A10" s="201"/>
      <c r="B10" s="123" t="s">
        <v>12</v>
      </c>
      <c r="C10" s="123"/>
      <c r="D10" s="123"/>
      <c r="E10" s="166"/>
      <c r="F10" s="214"/>
    </row>
    <row r="11" spans="1:6" ht="12.75">
      <c r="A11" s="201"/>
      <c r="B11" s="123" t="s">
        <v>465</v>
      </c>
      <c r="C11" s="166">
        <v>22000</v>
      </c>
      <c r="D11" s="166">
        <v>22000</v>
      </c>
      <c r="E11" s="107">
        <v>145701.16</v>
      </c>
      <c r="F11" s="179">
        <f>+E11/D11%</f>
        <v>662.278</v>
      </c>
    </row>
    <row r="12" spans="1:6" ht="12.75">
      <c r="A12" s="201"/>
      <c r="B12" s="123" t="s">
        <v>466</v>
      </c>
      <c r="C12" s="166">
        <v>0</v>
      </c>
      <c r="D12" s="166">
        <v>0</v>
      </c>
      <c r="E12" s="165">
        <v>14</v>
      </c>
      <c r="F12" s="179"/>
    </row>
    <row r="13" spans="1:6" ht="12.75">
      <c r="A13" s="201"/>
      <c r="B13" s="123" t="s">
        <v>467</v>
      </c>
      <c r="C13" s="166">
        <v>10000</v>
      </c>
      <c r="D13" s="166">
        <v>10000</v>
      </c>
      <c r="E13" s="107">
        <v>17392.04</v>
      </c>
      <c r="F13" s="179">
        <f>+E13/D13%</f>
        <v>173.9204</v>
      </c>
    </row>
    <row r="14" spans="1:6" ht="12.75">
      <c r="A14" s="201"/>
      <c r="B14" s="123"/>
      <c r="C14" s="123"/>
      <c r="D14" s="123"/>
      <c r="E14" s="228"/>
      <c r="F14" s="214"/>
    </row>
    <row r="15" spans="1:6" ht="12.75">
      <c r="A15" s="226"/>
      <c r="B15" s="227" t="s">
        <v>468</v>
      </c>
      <c r="C15" s="99">
        <f>SUM(C17:C20)</f>
        <v>180000</v>
      </c>
      <c r="D15" s="99">
        <f>SUM(D17:D20)</f>
        <v>180000</v>
      </c>
      <c r="E15" s="98">
        <f>SUM(E17:E20)</f>
        <v>134191.29</v>
      </c>
      <c r="F15" s="214">
        <f>+E15/D15%</f>
        <v>74.55071666666667</v>
      </c>
    </row>
    <row r="16" spans="1:6" ht="12.75">
      <c r="A16" s="201"/>
      <c r="B16" s="123" t="s">
        <v>12</v>
      </c>
      <c r="C16" s="166"/>
      <c r="D16" s="166"/>
      <c r="E16" s="166"/>
      <c r="F16" s="214"/>
    </row>
    <row r="17" spans="1:6" ht="22.5">
      <c r="A17" s="125" t="s">
        <v>123</v>
      </c>
      <c r="B17" s="116" t="s">
        <v>509</v>
      </c>
      <c r="C17" s="166">
        <v>50000</v>
      </c>
      <c r="D17" s="166">
        <v>50000</v>
      </c>
      <c r="E17" s="166">
        <v>39635</v>
      </c>
      <c r="F17" s="179">
        <f>+E17/D17%</f>
        <v>79.27</v>
      </c>
    </row>
    <row r="18" spans="1:6" ht="15" customHeight="1">
      <c r="A18" s="125" t="s">
        <v>14</v>
      </c>
      <c r="B18" s="116" t="s">
        <v>510</v>
      </c>
      <c r="C18" s="166">
        <v>15000</v>
      </c>
      <c r="D18" s="166">
        <v>15000</v>
      </c>
      <c r="E18" s="229">
        <v>5632</v>
      </c>
      <c r="F18" s="179">
        <f>+E18/D18%</f>
        <v>37.54666666666667</v>
      </c>
    </row>
    <row r="19" spans="1:6" ht="36" customHeight="1">
      <c r="A19" s="125" t="s">
        <v>16</v>
      </c>
      <c r="B19" s="116" t="s">
        <v>511</v>
      </c>
      <c r="C19" s="166">
        <v>112000</v>
      </c>
      <c r="D19" s="166">
        <v>112000</v>
      </c>
      <c r="E19" s="166">
        <v>86337</v>
      </c>
      <c r="F19" s="179">
        <f>+E19/D19%</f>
        <v>77.08660714285715</v>
      </c>
    </row>
    <row r="20" spans="1:6" ht="12.75">
      <c r="A20" s="125" t="s">
        <v>19</v>
      </c>
      <c r="B20" s="116" t="s">
        <v>512</v>
      </c>
      <c r="C20" s="166">
        <v>3000</v>
      </c>
      <c r="D20" s="166">
        <v>3000</v>
      </c>
      <c r="E20" s="166">
        <v>2587.29</v>
      </c>
      <c r="F20" s="179">
        <f>+E20/D20%</f>
        <v>86.243</v>
      </c>
    </row>
    <row r="21" spans="1:6" ht="12.75">
      <c r="A21" s="125"/>
      <c r="B21" s="100" t="s">
        <v>473</v>
      </c>
      <c r="C21" s="99">
        <f>SUM(C23,C26,C27)</f>
        <v>180000</v>
      </c>
      <c r="D21" s="99">
        <f>SUM(D23,D26,D27)</f>
        <v>180000</v>
      </c>
      <c r="E21" s="99">
        <f>SUM(E23,E26,E27)</f>
        <v>33147</v>
      </c>
      <c r="F21" s="214">
        <f>+E21/D21%</f>
        <v>18.415</v>
      </c>
    </row>
    <row r="22" spans="1:6" ht="12.75">
      <c r="A22" s="125"/>
      <c r="B22" s="116" t="s">
        <v>12</v>
      </c>
      <c r="C22" s="123"/>
      <c r="D22" s="123"/>
      <c r="E22" s="166"/>
      <c r="F22" s="214"/>
    </row>
    <row r="23" spans="1:6" ht="12.75">
      <c r="A23" s="125" t="s">
        <v>123</v>
      </c>
      <c r="B23" s="116" t="s">
        <v>513</v>
      </c>
      <c r="C23" s="166">
        <f>SUM(C24:C25)</f>
        <v>36000</v>
      </c>
      <c r="D23" s="166">
        <f>SUM(D24:D25)</f>
        <v>36000</v>
      </c>
      <c r="E23" s="166">
        <f>SUM(E24:E25)</f>
        <v>26838</v>
      </c>
      <c r="F23" s="179">
        <f>+E23/D23%</f>
        <v>74.55</v>
      </c>
    </row>
    <row r="24" spans="1:6" ht="22.5">
      <c r="A24" s="125" t="s">
        <v>10</v>
      </c>
      <c r="B24" s="116" t="s">
        <v>514</v>
      </c>
      <c r="C24" s="166">
        <v>18000</v>
      </c>
      <c r="D24" s="166">
        <v>18000</v>
      </c>
      <c r="E24" s="166">
        <v>13419</v>
      </c>
      <c r="F24" s="179">
        <f>+E24/D24%</f>
        <v>74.55</v>
      </c>
    </row>
    <row r="25" spans="1:6" ht="22.5">
      <c r="A25" s="125" t="s">
        <v>33</v>
      </c>
      <c r="B25" s="116" t="s">
        <v>515</v>
      </c>
      <c r="C25" s="166">
        <v>18000</v>
      </c>
      <c r="D25" s="166">
        <v>18000</v>
      </c>
      <c r="E25" s="166">
        <v>13419</v>
      </c>
      <c r="F25" s="179">
        <f>+E25/D25%</f>
        <v>74.55</v>
      </c>
    </row>
    <row r="26" spans="1:6" ht="12.75">
      <c r="A26" s="125" t="s">
        <v>14</v>
      </c>
      <c r="B26" s="116" t="s">
        <v>516</v>
      </c>
      <c r="C26" s="166">
        <v>134000</v>
      </c>
      <c r="D26" s="166">
        <v>134000</v>
      </c>
      <c r="E26" s="220">
        <v>6309</v>
      </c>
      <c r="F26" s="179">
        <f>+E26/D26%</f>
        <v>4.70820895522388</v>
      </c>
    </row>
    <row r="27" spans="1:6" ht="12.75">
      <c r="A27" s="125" t="s">
        <v>16</v>
      </c>
      <c r="B27" s="116" t="s">
        <v>427</v>
      </c>
      <c r="C27" s="166">
        <v>10000</v>
      </c>
      <c r="D27" s="166">
        <v>10000</v>
      </c>
      <c r="E27" s="229">
        <v>0</v>
      </c>
      <c r="F27" s="179">
        <f>+E27/D27%</f>
        <v>0</v>
      </c>
    </row>
    <row r="28" spans="1:6" ht="12.75">
      <c r="A28" s="125"/>
      <c r="B28" s="123"/>
      <c r="C28" s="123"/>
      <c r="D28" s="123"/>
      <c r="E28" s="166"/>
      <c r="F28" s="214"/>
    </row>
    <row r="29" spans="1:6" ht="12.75">
      <c r="A29" s="125"/>
      <c r="B29" s="100" t="s">
        <v>517</v>
      </c>
      <c r="C29" s="99">
        <f>C31+C32-C33</f>
        <v>12000</v>
      </c>
      <c r="D29" s="99">
        <v>12000</v>
      </c>
      <c r="E29" s="99">
        <v>229367</v>
      </c>
      <c r="F29" s="214">
        <f>+E29/D29%</f>
        <v>1911.3916666666667</v>
      </c>
    </row>
    <row r="30" spans="1:6" ht="12.75">
      <c r="A30" s="125"/>
      <c r="B30" s="116" t="s">
        <v>12</v>
      </c>
      <c r="C30" s="123"/>
      <c r="D30" s="123"/>
      <c r="E30" s="229"/>
      <c r="F30" s="214"/>
    </row>
    <row r="31" spans="1:6" ht="12.75">
      <c r="A31" s="125"/>
      <c r="B31" s="116" t="s">
        <v>465</v>
      </c>
      <c r="C31" s="166">
        <v>22000</v>
      </c>
      <c r="D31" s="166">
        <v>22000</v>
      </c>
      <c r="E31" s="166">
        <v>245695.42</v>
      </c>
      <c r="F31" s="179">
        <f>+E31/D31%</f>
        <v>1116.7973636363638</v>
      </c>
    </row>
    <row r="32" spans="1:6" ht="12.75">
      <c r="A32" s="125"/>
      <c r="B32" s="116" t="s">
        <v>466</v>
      </c>
      <c r="C32" s="166">
        <v>0</v>
      </c>
      <c r="D32" s="166">
        <v>0</v>
      </c>
      <c r="E32" s="166">
        <v>0</v>
      </c>
      <c r="F32" s="179"/>
    </row>
    <row r="33" spans="1:6" ht="12.75">
      <c r="A33" s="125"/>
      <c r="B33" s="116" t="s">
        <v>467</v>
      </c>
      <c r="C33" s="166">
        <v>10000</v>
      </c>
      <c r="D33" s="166">
        <v>10000</v>
      </c>
      <c r="E33" s="166">
        <v>16328</v>
      </c>
      <c r="F33" s="179">
        <f>+E33/D33%</f>
        <v>163.28</v>
      </c>
    </row>
    <row r="34" spans="1:6" ht="12.75">
      <c r="A34" s="105"/>
      <c r="B34" s="126"/>
      <c r="C34" s="106"/>
      <c r="D34" s="106"/>
      <c r="E34" s="106"/>
      <c r="F34" s="230"/>
    </row>
    <row r="35" spans="1:6" ht="12.75">
      <c r="A35" s="105"/>
      <c r="B35" s="126"/>
      <c r="C35" s="106"/>
      <c r="D35" s="106"/>
      <c r="E35" s="106"/>
      <c r="F35" s="230"/>
    </row>
    <row r="36" spans="1:6" ht="12.75">
      <c r="A36" s="90"/>
      <c r="B36" s="231"/>
      <c r="C36" s="232"/>
      <c r="D36" s="232"/>
      <c r="E36" s="232"/>
      <c r="F36" s="233"/>
    </row>
    <row r="37" spans="1:6" ht="12.75">
      <c r="A37" s="90"/>
      <c r="B37" s="231"/>
      <c r="C37" s="232"/>
      <c r="D37" s="232"/>
      <c r="E37" s="232"/>
      <c r="F37" s="233"/>
    </row>
    <row r="38" spans="1:6" ht="12.75">
      <c r="A38" s="90"/>
      <c r="B38" s="231"/>
      <c r="C38" s="232"/>
      <c r="D38" s="234"/>
      <c r="E38" s="286"/>
      <c r="F38" s="286"/>
    </row>
    <row r="39" spans="1:6" ht="12.75">
      <c r="A39" s="90"/>
      <c r="B39" s="231"/>
      <c r="C39" s="232"/>
      <c r="D39" s="232"/>
      <c r="E39" s="285"/>
      <c r="F39" s="246"/>
    </row>
    <row r="40" spans="1:6" ht="12.75">
      <c r="A40" s="90"/>
      <c r="B40" s="231"/>
      <c r="C40" s="232"/>
      <c r="D40" s="232"/>
      <c r="E40" s="232"/>
      <c r="F40" s="233"/>
    </row>
    <row r="41" spans="1:6" ht="12.75">
      <c r="A41" s="90"/>
      <c r="B41" s="231"/>
      <c r="C41" s="232"/>
      <c r="D41" s="286"/>
      <c r="E41" s="286"/>
      <c r="F41" s="286"/>
    </row>
    <row r="42" spans="1:6" ht="12.75">
      <c r="A42" s="90"/>
      <c r="B42" s="231"/>
      <c r="C42" s="232"/>
      <c r="D42" s="232"/>
      <c r="E42" s="285"/>
      <c r="F42" s="246"/>
    </row>
    <row r="43" ht="12.75" customHeight="1"/>
    <row r="44" ht="12.75" customHeight="1"/>
  </sheetData>
  <mergeCells count="5">
    <mergeCell ref="E42:F42"/>
    <mergeCell ref="A5:F5"/>
    <mergeCell ref="E38:F38"/>
    <mergeCell ref="E39:F39"/>
    <mergeCell ref="D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70"/>
  <sheetViews>
    <sheetView workbookViewId="0" topLeftCell="A307">
      <selection activeCell="E324" sqref="E324"/>
    </sheetView>
  </sheetViews>
  <sheetFormatPr defaultColWidth="9.140625" defaultRowHeight="12.75"/>
  <cols>
    <col min="1" max="1" width="2.7109375" style="7" customWidth="1"/>
    <col min="2" max="2" width="40.7109375" style="18" customWidth="1"/>
    <col min="3" max="3" width="11.421875" style="19" customWidth="1"/>
    <col min="4" max="5" width="11.421875" style="0" customWidth="1"/>
  </cols>
  <sheetData>
    <row r="2" ht="12.75">
      <c r="D2" s="20" t="s">
        <v>121</v>
      </c>
    </row>
    <row r="3" ht="12.75">
      <c r="D3" s="20"/>
    </row>
    <row r="5" spans="1:6" ht="12.75">
      <c r="A5" s="249" t="s">
        <v>122</v>
      </c>
      <c r="B5" s="249"/>
      <c r="C5" s="249"/>
      <c r="D5" s="249"/>
      <c r="E5" s="249"/>
      <c r="F5" s="249"/>
    </row>
    <row r="7" ht="0.75" customHeight="1"/>
    <row r="8" spans="1:6" ht="57.75" customHeight="1">
      <c r="A8" s="129" t="s">
        <v>2</v>
      </c>
      <c r="B8" s="130" t="s">
        <v>3</v>
      </c>
      <c r="C8" s="36" t="s">
        <v>4</v>
      </c>
      <c r="D8" s="131" t="s">
        <v>5</v>
      </c>
      <c r="E8" s="36" t="s">
        <v>6</v>
      </c>
      <c r="F8" s="130" t="s">
        <v>7</v>
      </c>
    </row>
    <row r="9" spans="1:6" ht="12.75">
      <c r="A9" s="125">
        <v>1</v>
      </c>
      <c r="B9" s="133">
        <v>2</v>
      </c>
      <c r="C9" s="112">
        <v>3</v>
      </c>
      <c r="D9" s="125">
        <v>4</v>
      </c>
      <c r="E9" s="125">
        <v>5</v>
      </c>
      <c r="F9" s="125">
        <v>6</v>
      </c>
    </row>
    <row r="10" spans="1:6" ht="15.75" customHeight="1">
      <c r="A10" s="155" t="s">
        <v>123</v>
      </c>
      <c r="B10" s="146" t="s">
        <v>9</v>
      </c>
      <c r="C10" s="21">
        <f>SUM(C11,C15,C19)</f>
        <v>17800</v>
      </c>
      <c r="D10" s="21">
        <f>SUM(D11,D15,D19)</f>
        <v>40361</v>
      </c>
      <c r="E10" s="21">
        <f>SUM(E11,E15,E19)</f>
        <v>35862</v>
      </c>
      <c r="F10" s="138">
        <f>+E10/D10%</f>
        <v>88.85310076559054</v>
      </c>
    </row>
    <row r="11" spans="1:6" ht="24.75" customHeight="1">
      <c r="A11" s="156"/>
      <c r="B11" s="157" t="s">
        <v>124</v>
      </c>
      <c r="C11" s="22">
        <f>SUM(C12)</f>
        <v>5500</v>
      </c>
      <c r="D11" s="22">
        <f>SUM(D12)</f>
        <v>3500</v>
      </c>
      <c r="E11" s="22">
        <f>SUM(E12)</f>
        <v>3500</v>
      </c>
      <c r="F11" s="142">
        <f>+E11/D11%</f>
        <v>100</v>
      </c>
    </row>
    <row r="12" spans="1:6" ht="13.5" customHeight="1">
      <c r="A12" s="156" t="s">
        <v>10</v>
      </c>
      <c r="B12" s="101" t="s">
        <v>125</v>
      </c>
      <c r="C12" s="22">
        <v>5500</v>
      </c>
      <c r="D12" s="22">
        <f>SUM(D14)</f>
        <v>3500</v>
      </c>
      <c r="E12" s="22">
        <v>3500</v>
      </c>
      <c r="F12" s="142">
        <f>+E12/D12%</f>
        <v>100</v>
      </c>
    </row>
    <row r="13" spans="1:6" ht="12.75">
      <c r="A13" s="156"/>
      <c r="B13" s="101" t="s">
        <v>12</v>
      </c>
      <c r="C13" s="22"/>
      <c r="D13" s="22"/>
      <c r="E13" s="22"/>
      <c r="F13" s="142"/>
    </row>
    <row r="14" spans="1:6" ht="12.75" customHeight="1">
      <c r="A14" s="156"/>
      <c r="B14" s="158" t="s">
        <v>126</v>
      </c>
      <c r="C14" s="22">
        <v>5500</v>
      </c>
      <c r="D14" s="22">
        <v>3500</v>
      </c>
      <c r="E14" s="22">
        <v>3500</v>
      </c>
      <c r="F14" s="142">
        <f>+E14/D14%</f>
        <v>100</v>
      </c>
    </row>
    <row r="15" spans="1:6" ht="14.25" customHeight="1">
      <c r="A15" s="156"/>
      <c r="B15" s="157" t="s">
        <v>127</v>
      </c>
      <c r="C15" s="22">
        <f>SUM(C16)</f>
        <v>8300</v>
      </c>
      <c r="D15" s="22">
        <f>SUM(D16)</f>
        <v>8300</v>
      </c>
      <c r="E15" s="22">
        <f>SUM(E16)</f>
        <v>7002</v>
      </c>
      <c r="F15" s="142">
        <f>+E15/D15%</f>
        <v>84.36144578313252</v>
      </c>
    </row>
    <row r="16" spans="1:6" ht="13.5" customHeight="1">
      <c r="A16" s="156" t="s">
        <v>10</v>
      </c>
      <c r="B16" s="101" t="s">
        <v>125</v>
      </c>
      <c r="C16" s="22">
        <f>C18</f>
        <v>8300</v>
      </c>
      <c r="D16" s="22">
        <v>8300</v>
      </c>
      <c r="E16" s="22">
        <v>7002</v>
      </c>
      <c r="F16" s="142">
        <f>+E16/D16%</f>
        <v>84.36144578313252</v>
      </c>
    </row>
    <row r="17" spans="1:6" ht="13.5" customHeight="1">
      <c r="A17" s="156"/>
      <c r="B17" s="101" t="s">
        <v>12</v>
      </c>
      <c r="C17" s="22"/>
      <c r="D17" s="22"/>
      <c r="E17" s="22"/>
      <c r="F17" s="142"/>
    </row>
    <row r="18" spans="1:6" ht="13.5" customHeight="1">
      <c r="A18" s="156"/>
      <c r="B18" s="101" t="s">
        <v>128</v>
      </c>
      <c r="C18" s="22">
        <v>8300</v>
      </c>
      <c r="D18" s="22">
        <v>8300</v>
      </c>
      <c r="E18" s="22">
        <v>7002</v>
      </c>
      <c r="F18" s="142">
        <f aca="true" t="shared" si="0" ref="F18:F23">+E18/D18%</f>
        <v>84.36144578313252</v>
      </c>
    </row>
    <row r="19" spans="1:6" ht="14.25" customHeight="1">
      <c r="A19" s="156"/>
      <c r="B19" s="157" t="s">
        <v>129</v>
      </c>
      <c r="C19" s="22">
        <f>SUM(C20)</f>
        <v>4000</v>
      </c>
      <c r="D19" s="22">
        <f>SUM(D20)</f>
        <v>28561</v>
      </c>
      <c r="E19" s="22">
        <f>SUM(E20)</f>
        <v>25360</v>
      </c>
      <c r="F19" s="142">
        <f t="shared" si="0"/>
        <v>88.79240922936872</v>
      </c>
    </row>
    <row r="20" spans="1:6" ht="13.5" customHeight="1">
      <c r="A20" s="156" t="s">
        <v>10</v>
      </c>
      <c r="B20" s="101" t="s">
        <v>125</v>
      </c>
      <c r="C20" s="22">
        <v>4000</v>
      </c>
      <c r="D20" s="22">
        <v>28561</v>
      </c>
      <c r="E20" s="22">
        <v>25360</v>
      </c>
      <c r="F20" s="142">
        <f t="shared" si="0"/>
        <v>88.79240922936872</v>
      </c>
    </row>
    <row r="21" spans="1:6" ht="15.75" customHeight="1">
      <c r="A21" s="155" t="s">
        <v>14</v>
      </c>
      <c r="B21" s="146" t="s">
        <v>20</v>
      </c>
      <c r="C21" s="21">
        <f>SUM(C22,C29,C34,C42)</f>
        <v>9164004</v>
      </c>
      <c r="D21" s="21">
        <f>SUM(D22,D29,D34,D42)</f>
        <v>9536660</v>
      </c>
      <c r="E21" s="21">
        <f>SUM(E22,E29,E34,E42)</f>
        <v>3197716</v>
      </c>
      <c r="F21" s="138">
        <f t="shared" si="0"/>
        <v>33.53077492539317</v>
      </c>
    </row>
    <row r="22" spans="1:6" ht="14.25" customHeight="1">
      <c r="A22" s="156"/>
      <c r="B22" s="157" t="s">
        <v>130</v>
      </c>
      <c r="C22" s="22">
        <f>SUM(C23,C26)</f>
        <v>3692487</v>
      </c>
      <c r="D22" s="22">
        <f>SUM(D23,D26)</f>
        <v>3866008</v>
      </c>
      <c r="E22" s="22">
        <f>SUM(E26,E23)</f>
        <v>2085225</v>
      </c>
      <c r="F22" s="142">
        <f t="shared" si="0"/>
        <v>53.93742071925355</v>
      </c>
    </row>
    <row r="23" spans="1:6" ht="14.25" customHeight="1">
      <c r="A23" s="156" t="s">
        <v>10</v>
      </c>
      <c r="B23" s="101" t="s">
        <v>125</v>
      </c>
      <c r="C23" s="22">
        <v>1862487</v>
      </c>
      <c r="D23" s="22">
        <f>SUM(D25)</f>
        <v>2036008</v>
      </c>
      <c r="E23" s="22">
        <v>1170225</v>
      </c>
      <c r="F23" s="142">
        <f t="shared" si="0"/>
        <v>57.4764441004161</v>
      </c>
    </row>
    <row r="24" spans="1:6" ht="12.75">
      <c r="A24" s="156"/>
      <c r="B24" s="101" t="s">
        <v>12</v>
      </c>
      <c r="C24" s="22"/>
      <c r="D24" s="22"/>
      <c r="E24" s="22"/>
      <c r="F24" s="142"/>
    </row>
    <row r="25" spans="1:6" ht="11.25" customHeight="1">
      <c r="A25" s="156"/>
      <c r="B25" s="101" t="s">
        <v>131</v>
      </c>
      <c r="C25" s="22">
        <v>1862487</v>
      </c>
      <c r="D25" s="22">
        <v>2036008</v>
      </c>
      <c r="E25" s="22">
        <v>1170225</v>
      </c>
      <c r="F25" s="142">
        <f>+E25/D25%</f>
        <v>57.4764441004161</v>
      </c>
    </row>
    <row r="26" spans="1:6" ht="12.75" customHeight="1">
      <c r="A26" s="156" t="s">
        <v>33</v>
      </c>
      <c r="B26" s="101" t="s">
        <v>132</v>
      </c>
      <c r="C26" s="22">
        <v>1830000</v>
      </c>
      <c r="D26" s="22">
        <f>SUM(D28)</f>
        <v>1830000</v>
      </c>
      <c r="E26" s="22">
        <v>915000</v>
      </c>
      <c r="F26" s="142">
        <f>+E26/D26%</f>
        <v>50</v>
      </c>
    </row>
    <row r="27" spans="1:6" ht="12.75" customHeight="1">
      <c r="A27" s="156"/>
      <c r="B27" s="101" t="s">
        <v>12</v>
      </c>
      <c r="C27" s="22"/>
      <c r="D27" s="22"/>
      <c r="E27" s="22"/>
      <c r="F27" s="142"/>
    </row>
    <row r="28" spans="1:6" ht="24.75" customHeight="1">
      <c r="A28" s="156"/>
      <c r="B28" s="101" t="s">
        <v>133</v>
      </c>
      <c r="C28" s="22">
        <v>1830000</v>
      </c>
      <c r="D28" s="22">
        <v>1830000</v>
      </c>
      <c r="E28" s="22">
        <v>915000</v>
      </c>
      <c r="F28" s="142">
        <f>+E28/D28%</f>
        <v>50</v>
      </c>
    </row>
    <row r="29" spans="1:6" ht="12.75" customHeight="1">
      <c r="A29" s="156"/>
      <c r="B29" s="157" t="s">
        <v>134</v>
      </c>
      <c r="C29" s="22">
        <f>SUM(C30,C31)</f>
        <v>551400</v>
      </c>
      <c r="D29" s="22">
        <f>SUM(D30,D31)</f>
        <v>551400</v>
      </c>
      <c r="E29" s="22">
        <f>SUM(E30,E31)</f>
        <v>1260</v>
      </c>
      <c r="F29" s="142">
        <f>+E29/D29%</f>
        <v>0.22850924918389554</v>
      </c>
    </row>
    <row r="30" spans="1:6" ht="14.25" customHeight="1">
      <c r="A30" s="156" t="s">
        <v>10</v>
      </c>
      <c r="B30" s="101" t="s">
        <v>125</v>
      </c>
      <c r="C30" s="22">
        <v>1400</v>
      </c>
      <c r="D30" s="22">
        <v>1400</v>
      </c>
      <c r="E30" s="22">
        <v>1260</v>
      </c>
      <c r="F30" s="142">
        <f>+E30/D30%</f>
        <v>90</v>
      </c>
    </row>
    <row r="31" spans="1:6" ht="13.5" customHeight="1">
      <c r="A31" s="156" t="s">
        <v>33</v>
      </c>
      <c r="B31" s="101" t="s">
        <v>132</v>
      </c>
      <c r="C31" s="22">
        <v>550000</v>
      </c>
      <c r="D31" s="22">
        <v>550000</v>
      </c>
      <c r="E31" s="22">
        <v>0</v>
      </c>
      <c r="F31" s="142">
        <f>+E31/D31%</f>
        <v>0</v>
      </c>
    </row>
    <row r="32" spans="1:6" ht="13.5" customHeight="1">
      <c r="A32" s="156"/>
      <c r="B32" s="101" t="s">
        <v>12</v>
      </c>
      <c r="C32" s="22"/>
      <c r="D32" s="22"/>
      <c r="E32" s="22"/>
      <c r="F32" s="142"/>
    </row>
    <row r="33" spans="1:6" ht="13.5" customHeight="1">
      <c r="A33" s="156"/>
      <c r="B33" s="101" t="s">
        <v>135</v>
      </c>
      <c r="C33" s="22">
        <v>550000</v>
      </c>
      <c r="D33" s="22">
        <v>550000</v>
      </c>
      <c r="E33" s="22">
        <v>0</v>
      </c>
      <c r="F33" s="142">
        <f>+E33/D33%</f>
        <v>0</v>
      </c>
    </row>
    <row r="34" spans="1:6" ht="12.75" customHeight="1">
      <c r="A34" s="156"/>
      <c r="B34" s="157" t="s">
        <v>136</v>
      </c>
      <c r="C34" s="22">
        <f>SUM(C35,C39)</f>
        <v>4541019</v>
      </c>
      <c r="D34" s="22">
        <f>SUM(D35,D39)</f>
        <v>5017029</v>
      </c>
      <c r="E34" s="22">
        <f>SUM(E35,E39)</f>
        <v>1111231</v>
      </c>
      <c r="F34" s="142">
        <f>+E34/D34%</f>
        <v>22.14918430808353</v>
      </c>
    </row>
    <row r="35" spans="1:6" ht="15" customHeight="1">
      <c r="A35" s="156" t="s">
        <v>10</v>
      </c>
      <c r="B35" s="101" t="s">
        <v>125</v>
      </c>
      <c r="C35" s="22">
        <v>3152019</v>
      </c>
      <c r="D35" s="22">
        <v>3661864</v>
      </c>
      <c r="E35" s="22">
        <v>870762</v>
      </c>
      <c r="F35" s="142">
        <f>+E35/D35%</f>
        <v>23.779200975241025</v>
      </c>
    </row>
    <row r="36" spans="1:6" ht="12.75">
      <c r="A36" s="156"/>
      <c r="B36" s="101" t="s">
        <v>12</v>
      </c>
      <c r="C36" s="22"/>
      <c r="D36" s="22"/>
      <c r="E36" s="22"/>
      <c r="F36" s="142"/>
    </row>
    <row r="37" spans="1:6" ht="12.75">
      <c r="A37" s="156"/>
      <c r="B37" s="101" t="s">
        <v>137</v>
      </c>
      <c r="C37" s="22">
        <v>75500</v>
      </c>
      <c r="D37" s="22">
        <v>75500</v>
      </c>
      <c r="E37" s="22">
        <v>20138</v>
      </c>
      <c r="F37" s="142">
        <f>+E37/D37%</f>
        <v>26.672847682119205</v>
      </c>
    </row>
    <row r="38" spans="1:6" ht="14.25" customHeight="1">
      <c r="A38" s="156"/>
      <c r="B38" s="101" t="s">
        <v>138</v>
      </c>
      <c r="C38" s="22">
        <v>140919</v>
      </c>
      <c r="D38" s="22">
        <v>244929</v>
      </c>
      <c r="E38" s="22">
        <v>33324</v>
      </c>
      <c r="F38" s="142">
        <f>+E38/D38%</f>
        <v>13.605575493306224</v>
      </c>
    </row>
    <row r="39" spans="1:6" ht="12.75" customHeight="1">
      <c r="A39" s="156" t="s">
        <v>33</v>
      </c>
      <c r="B39" s="101" t="s">
        <v>132</v>
      </c>
      <c r="C39" s="22">
        <v>1389000</v>
      </c>
      <c r="D39" s="22">
        <v>1355165</v>
      </c>
      <c r="E39" s="22">
        <v>240469</v>
      </c>
      <c r="F39" s="142">
        <f>+E39/D39%</f>
        <v>17.744628882829765</v>
      </c>
    </row>
    <row r="40" spans="1:6" ht="12.75">
      <c r="A40" s="156"/>
      <c r="B40" s="101" t="s">
        <v>12</v>
      </c>
      <c r="C40" s="22"/>
      <c r="D40" s="22"/>
      <c r="E40" s="22"/>
      <c r="F40" s="142"/>
    </row>
    <row r="41" spans="1:6" ht="14.25" customHeight="1">
      <c r="A41" s="156"/>
      <c r="B41" s="101" t="s">
        <v>138</v>
      </c>
      <c r="C41" s="22">
        <v>81000</v>
      </c>
      <c r="D41" s="22">
        <v>39000</v>
      </c>
      <c r="E41" s="22">
        <v>0</v>
      </c>
      <c r="F41" s="142">
        <f>+E41/D41%</f>
        <v>0</v>
      </c>
    </row>
    <row r="42" spans="1:6" ht="14.25" customHeight="1">
      <c r="A42" s="156"/>
      <c r="B42" s="157" t="s">
        <v>139</v>
      </c>
      <c r="C42" s="22">
        <f>SUM(C43)</f>
        <v>379098</v>
      </c>
      <c r="D42" s="22">
        <f>SUM(D43)</f>
        <v>102223</v>
      </c>
      <c r="E42" s="22">
        <f>SUM(E43)</f>
        <v>0</v>
      </c>
      <c r="F42" s="142">
        <f>+E42/D42%</f>
        <v>0</v>
      </c>
    </row>
    <row r="43" spans="1:6" ht="14.25" customHeight="1">
      <c r="A43" s="156" t="s">
        <v>140</v>
      </c>
      <c r="B43" s="101" t="s">
        <v>125</v>
      </c>
      <c r="C43" s="22">
        <v>379098</v>
      </c>
      <c r="D43" s="22">
        <v>102223</v>
      </c>
      <c r="E43" s="22">
        <v>0</v>
      </c>
      <c r="F43" s="142">
        <f>+E43/D43%</f>
        <v>0</v>
      </c>
    </row>
    <row r="44" spans="1:6" ht="14.25" customHeight="1">
      <c r="A44" s="156"/>
      <c r="B44" s="101" t="s">
        <v>12</v>
      </c>
      <c r="C44" s="22"/>
      <c r="D44" s="22"/>
      <c r="E44" s="22"/>
      <c r="F44" s="142"/>
    </row>
    <row r="45" spans="1:6" ht="14.25" customHeight="1">
      <c r="A45" s="156"/>
      <c r="B45" s="101" t="s">
        <v>138</v>
      </c>
      <c r="C45" s="22">
        <v>379098</v>
      </c>
      <c r="D45" s="22">
        <v>102223</v>
      </c>
      <c r="E45" s="22">
        <v>0</v>
      </c>
      <c r="F45" s="142">
        <f>+E45/D45%</f>
        <v>0</v>
      </c>
    </row>
    <row r="46" spans="1:6" ht="15" customHeight="1">
      <c r="A46" s="155" t="s">
        <v>16</v>
      </c>
      <c r="B46" s="146" t="s">
        <v>25</v>
      </c>
      <c r="C46" s="21">
        <f>SUM(C47)</f>
        <v>6653668</v>
      </c>
      <c r="D46" s="21">
        <f>SUM(D47)</f>
        <v>6977725</v>
      </c>
      <c r="E46" s="21">
        <f>SUM(E47)</f>
        <v>3135325</v>
      </c>
      <c r="F46" s="138">
        <f>+E46/D46%</f>
        <v>44.93334145441387</v>
      </c>
    </row>
    <row r="47" spans="1:6" ht="24" customHeight="1">
      <c r="A47" s="156"/>
      <c r="B47" s="157" t="s">
        <v>141</v>
      </c>
      <c r="C47" s="22">
        <f>SUM(C48,C52)</f>
        <v>6653668</v>
      </c>
      <c r="D47" s="22">
        <f>SUM(D48,D52)</f>
        <v>6977725</v>
      </c>
      <c r="E47" s="22">
        <f>SUM(E48,E52)</f>
        <v>3135325</v>
      </c>
      <c r="F47" s="142">
        <f>+E47/D47%</f>
        <v>44.93334145441387</v>
      </c>
    </row>
    <row r="48" spans="1:6" ht="14.25" customHeight="1">
      <c r="A48" s="156" t="s">
        <v>10</v>
      </c>
      <c r="B48" s="101" t="s">
        <v>125</v>
      </c>
      <c r="C48" s="22">
        <v>4197168</v>
      </c>
      <c r="D48" s="22">
        <v>4229525</v>
      </c>
      <c r="E48" s="22">
        <v>1903541</v>
      </c>
      <c r="F48" s="142">
        <f>+E48/D48%</f>
        <v>45.006023134985604</v>
      </c>
    </row>
    <row r="49" spans="1:6" ht="14.25" customHeight="1">
      <c r="A49" s="156"/>
      <c r="B49" s="101" t="s">
        <v>12</v>
      </c>
      <c r="C49" s="22"/>
      <c r="D49" s="22"/>
      <c r="E49" s="22"/>
      <c r="F49" s="142"/>
    </row>
    <row r="50" spans="1:6" ht="12.75" customHeight="1">
      <c r="A50" s="156"/>
      <c r="B50" s="158" t="s">
        <v>137</v>
      </c>
      <c r="C50" s="22">
        <v>813692</v>
      </c>
      <c r="D50" s="22">
        <v>850111</v>
      </c>
      <c r="E50" s="22">
        <v>379825</v>
      </c>
      <c r="F50" s="142">
        <f>+E50/D50%</f>
        <v>44.67945950587629</v>
      </c>
    </row>
    <row r="51" spans="1:6" ht="12.75" customHeight="1">
      <c r="A51" s="156"/>
      <c r="B51" s="158" t="s">
        <v>138</v>
      </c>
      <c r="C51" s="22">
        <v>6000</v>
      </c>
      <c r="D51" s="22">
        <v>0</v>
      </c>
      <c r="E51" s="22">
        <v>0</v>
      </c>
      <c r="F51" s="142">
        <v>0</v>
      </c>
    </row>
    <row r="52" spans="1:6" ht="14.25" customHeight="1">
      <c r="A52" s="156" t="s">
        <v>33</v>
      </c>
      <c r="B52" s="101" t="s">
        <v>132</v>
      </c>
      <c r="C52" s="22">
        <v>2456500</v>
      </c>
      <c r="D52" s="22">
        <v>2748200</v>
      </c>
      <c r="E52" s="22">
        <v>1231784</v>
      </c>
      <c r="F52" s="142">
        <f>+E52/D52%</f>
        <v>44.821483152608984</v>
      </c>
    </row>
    <row r="53" spans="1:6" ht="14.25" customHeight="1">
      <c r="A53" s="156"/>
      <c r="B53" s="101" t="s">
        <v>12</v>
      </c>
      <c r="C53" s="22"/>
      <c r="D53" s="22"/>
      <c r="E53" s="22"/>
      <c r="F53" s="142"/>
    </row>
    <row r="54" spans="1:6" ht="14.25" customHeight="1">
      <c r="A54" s="156"/>
      <c r="B54" s="101" t="s">
        <v>138</v>
      </c>
      <c r="C54" s="22">
        <v>16000</v>
      </c>
      <c r="D54" s="22">
        <v>16000</v>
      </c>
      <c r="E54" s="22">
        <v>0</v>
      </c>
      <c r="F54" s="142">
        <f>+E54/D54%</f>
        <v>0</v>
      </c>
    </row>
    <row r="55" spans="1:6" ht="17.25" customHeight="1">
      <c r="A55" s="155" t="s">
        <v>19</v>
      </c>
      <c r="B55" s="146" t="s">
        <v>39</v>
      </c>
      <c r="C55" s="21">
        <f>SUM(C56,C60,C62,C65)</f>
        <v>1478492</v>
      </c>
      <c r="D55" s="21">
        <f>SUM(D56,D60,D62,D65)</f>
        <v>2672492</v>
      </c>
      <c r="E55" s="21">
        <f>SUM(E56,E60,E62,E65)</f>
        <v>467655</v>
      </c>
      <c r="F55" s="138">
        <f>+E55/D55%</f>
        <v>17.498836292119865</v>
      </c>
    </row>
    <row r="56" spans="1:6" ht="23.25" customHeight="1">
      <c r="A56" s="156"/>
      <c r="B56" s="157" t="s">
        <v>142</v>
      </c>
      <c r="C56" s="22">
        <f>SUM(C57)</f>
        <v>276060</v>
      </c>
      <c r="D56" s="22">
        <f>SUM(D57)</f>
        <v>276060</v>
      </c>
      <c r="E56" s="22">
        <f>SUM(E57)</f>
        <v>52663</v>
      </c>
      <c r="F56" s="142">
        <f>+E56/D56%</f>
        <v>19.0766500036224</v>
      </c>
    </row>
    <row r="57" spans="1:6" ht="13.5" customHeight="1">
      <c r="A57" s="156" t="s">
        <v>10</v>
      </c>
      <c r="B57" s="101" t="s">
        <v>125</v>
      </c>
      <c r="C57" s="22">
        <v>276060</v>
      </c>
      <c r="D57" s="22">
        <v>276060</v>
      </c>
      <c r="E57" s="22">
        <v>52663</v>
      </c>
      <c r="F57" s="142">
        <f>+E57/D57%</f>
        <v>19.0766500036224</v>
      </c>
    </row>
    <row r="58" spans="1:6" ht="13.5" customHeight="1">
      <c r="A58" s="156"/>
      <c r="B58" s="101" t="s">
        <v>12</v>
      </c>
      <c r="C58" s="22"/>
      <c r="D58" s="22"/>
      <c r="E58" s="22"/>
      <c r="F58" s="142"/>
    </row>
    <row r="59" spans="1:6" ht="13.5" customHeight="1">
      <c r="A59" s="156"/>
      <c r="B59" s="101" t="s">
        <v>137</v>
      </c>
      <c r="C59" s="22">
        <v>7500</v>
      </c>
      <c r="D59" s="22">
        <v>7500</v>
      </c>
      <c r="E59" s="22">
        <v>0</v>
      </c>
      <c r="F59" s="142">
        <f aca="true" t="shared" si="1" ref="F59:F66">+E59/D59%</f>
        <v>0</v>
      </c>
    </row>
    <row r="60" spans="1:6" ht="25.5" customHeight="1">
      <c r="A60" s="156"/>
      <c r="B60" s="157" t="s">
        <v>143</v>
      </c>
      <c r="C60" s="22">
        <f>SUM(C61)</f>
        <v>14348</v>
      </c>
      <c r="D60" s="22">
        <f>SUM(D61)</f>
        <v>14348</v>
      </c>
      <c r="E60" s="22">
        <f>SUM(E61)</f>
        <v>0</v>
      </c>
      <c r="F60" s="142">
        <f t="shared" si="1"/>
        <v>0</v>
      </c>
    </row>
    <row r="61" spans="1:6" ht="12.75">
      <c r="A61" s="105" t="s">
        <v>10</v>
      </c>
      <c r="B61" s="150" t="s">
        <v>125</v>
      </c>
      <c r="C61" s="22">
        <v>14348</v>
      </c>
      <c r="D61" s="22">
        <v>14348</v>
      </c>
      <c r="E61" s="22">
        <v>0</v>
      </c>
      <c r="F61" s="142">
        <f t="shared" si="1"/>
        <v>0</v>
      </c>
    </row>
    <row r="62" spans="1:6" ht="22.5" customHeight="1">
      <c r="A62" s="105"/>
      <c r="B62" s="27" t="s">
        <v>144</v>
      </c>
      <c r="C62" s="22">
        <f>SUM(C63,C64)</f>
        <v>496704</v>
      </c>
      <c r="D62" s="22">
        <f>SUM(D63,D64)</f>
        <v>1690704</v>
      </c>
      <c r="E62" s="22">
        <f>SUM(E63,E64)</f>
        <v>50271</v>
      </c>
      <c r="F62" s="142">
        <f t="shared" si="1"/>
        <v>2.9733767708599492</v>
      </c>
    </row>
    <row r="63" spans="1:6" ht="12.75">
      <c r="A63" s="105" t="s">
        <v>10</v>
      </c>
      <c r="B63" s="150" t="s">
        <v>125</v>
      </c>
      <c r="C63" s="22">
        <v>256704</v>
      </c>
      <c r="D63" s="22">
        <v>1476704</v>
      </c>
      <c r="E63" s="22">
        <v>45829</v>
      </c>
      <c r="F63" s="142">
        <f t="shared" si="1"/>
        <v>3.103465555724099</v>
      </c>
    </row>
    <row r="64" spans="1:6" ht="12.75">
      <c r="A64" s="105" t="s">
        <v>33</v>
      </c>
      <c r="B64" s="150" t="s">
        <v>132</v>
      </c>
      <c r="C64" s="22">
        <v>240000</v>
      </c>
      <c r="D64" s="22">
        <v>214000</v>
      </c>
      <c r="E64" s="22">
        <v>4442</v>
      </c>
      <c r="F64" s="142">
        <f t="shared" si="1"/>
        <v>2.075700934579439</v>
      </c>
    </row>
    <row r="65" spans="1:6" ht="12.75">
      <c r="A65" s="105"/>
      <c r="B65" s="27" t="s">
        <v>145</v>
      </c>
      <c r="C65" s="22">
        <f>SUM(C66,C69)</f>
        <v>691380</v>
      </c>
      <c r="D65" s="22">
        <f>SUM(D66,D69)</f>
        <v>691380</v>
      </c>
      <c r="E65" s="22">
        <f>SUM(E66,E69)</f>
        <v>364721</v>
      </c>
      <c r="F65" s="142">
        <f t="shared" si="1"/>
        <v>52.75261072058781</v>
      </c>
    </row>
    <row r="66" spans="1:6" ht="12.75">
      <c r="A66" s="105" t="s">
        <v>10</v>
      </c>
      <c r="B66" s="150" t="s">
        <v>125</v>
      </c>
      <c r="C66" s="22">
        <v>101380</v>
      </c>
      <c r="D66" s="22">
        <v>101380</v>
      </c>
      <c r="E66" s="22">
        <v>31414</v>
      </c>
      <c r="F66" s="142">
        <f t="shared" si="1"/>
        <v>30.986387847701717</v>
      </c>
    </row>
    <row r="67" spans="1:6" ht="12.75">
      <c r="A67" s="105"/>
      <c r="B67" s="150" t="s">
        <v>12</v>
      </c>
      <c r="C67" s="22"/>
      <c r="D67" s="22"/>
      <c r="E67" s="22"/>
      <c r="F67" s="142"/>
    </row>
    <row r="68" spans="1:6" ht="12.75">
      <c r="A68" s="105"/>
      <c r="B68" s="150" t="s">
        <v>137</v>
      </c>
      <c r="C68" s="22">
        <v>52530</v>
      </c>
      <c r="D68" s="22">
        <v>52530</v>
      </c>
      <c r="E68" s="22">
        <v>23820</v>
      </c>
      <c r="F68" s="142">
        <f>+E68/D68%</f>
        <v>45.34551684751571</v>
      </c>
    </row>
    <row r="69" spans="1:6" ht="12.75">
      <c r="A69" s="105" t="s">
        <v>33</v>
      </c>
      <c r="B69" s="150" t="s">
        <v>132</v>
      </c>
      <c r="C69" s="22">
        <v>590000</v>
      </c>
      <c r="D69" s="22">
        <v>590000</v>
      </c>
      <c r="E69" s="22">
        <v>333307</v>
      </c>
      <c r="F69" s="142">
        <f>+E69/D69%</f>
        <v>56.49271186440678</v>
      </c>
    </row>
    <row r="70" spans="1:6" ht="12.75">
      <c r="A70" s="159" t="s">
        <v>24</v>
      </c>
      <c r="B70" s="24" t="s">
        <v>45</v>
      </c>
      <c r="C70" s="21">
        <f>SUM(C71,C75,C77,C81,C86,C88)</f>
        <v>7119779</v>
      </c>
      <c r="D70" s="21">
        <f>SUM(D71,D75,D77,D81,D86,D88)</f>
        <v>7416822</v>
      </c>
      <c r="E70" s="21">
        <f>SUM(E71,E75,E77,E81,E86,E88)</f>
        <v>3428901</v>
      </c>
      <c r="F70" s="138">
        <f>+E70/D70%</f>
        <v>46.23140477147759</v>
      </c>
    </row>
    <row r="71" spans="1:6" ht="12.75">
      <c r="A71" s="105"/>
      <c r="B71" s="27" t="s">
        <v>146</v>
      </c>
      <c r="C71" s="22">
        <f>SUM(C72)</f>
        <v>372823</v>
      </c>
      <c r="D71" s="22">
        <f>SUM(D72)</f>
        <v>390426</v>
      </c>
      <c r="E71" s="22">
        <f>SUM(E72)</f>
        <v>174033</v>
      </c>
      <c r="F71" s="142">
        <f>+E71/D71%</f>
        <v>44.575156367659936</v>
      </c>
    </row>
    <row r="72" spans="1:6" ht="12.75">
      <c r="A72" s="105" t="s">
        <v>10</v>
      </c>
      <c r="B72" s="150" t="s">
        <v>125</v>
      </c>
      <c r="C72" s="22">
        <v>372823</v>
      </c>
      <c r="D72" s="22">
        <v>390426</v>
      </c>
      <c r="E72" s="22">
        <v>174033</v>
      </c>
      <c r="F72" s="142">
        <f>+E72/D72%</f>
        <v>44.575156367659936</v>
      </c>
    </row>
    <row r="73" spans="1:6" ht="12.75">
      <c r="A73" s="105"/>
      <c r="B73" s="150" t="s">
        <v>12</v>
      </c>
      <c r="C73" s="22"/>
      <c r="D73" s="22"/>
      <c r="E73" s="22"/>
      <c r="F73" s="142"/>
    </row>
    <row r="74" spans="1:6" ht="12.75">
      <c r="A74" s="105"/>
      <c r="B74" s="150" t="s">
        <v>137</v>
      </c>
      <c r="C74" s="22">
        <v>295092</v>
      </c>
      <c r="D74" s="22">
        <v>311230</v>
      </c>
      <c r="E74" s="22">
        <v>154416</v>
      </c>
      <c r="F74" s="142">
        <f>+E74/D74%</f>
        <v>49.61475436172605</v>
      </c>
    </row>
    <row r="75" spans="1:6" ht="12.75">
      <c r="A75" s="105"/>
      <c r="B75" s="27" t="s">
        <v>147</v>
      </c>
      <c r="C75" s="22">
        <f>SUM(C76)</f>
        <v>84400</v>
      </c>
      <c r="D75" s="22">
        <f>SUM(D76)</f>
        <v>84400</v>
      </c>
      <c r="E75" s="22">
        <f>SUM(E76)</f>
        <v>38309</v>
      </c>
      <c r="F75" s="142">
        <f>+E75/D75%</f>
        <v>45.389810426540286</v>
      </c>
    </row>
    <row r="76" spans="1:6" ht="11.25" customHeight="1">
      <c r="A76" s="105" t="s">
        <v>10</v>
      </c>
      <c r="B76" s="150" t="s">
        <v>125</v>
      </c>
      <c r="C76" s="22">
        <v>84400</v>
      </c>
      <c r="D76" s="22">
        <v>84400</v>
      </c>
      <c r="E76" s="22">
        <v>38309</v>
      </c>
      <c r="F76" s="142">
        <f>+E76/D76%</f>
        <v>45.389810426540286</v>
      </c>
    </row>
    <row r="77" spans="1:6" ht="22.5">
      <c r="A77" s="105"/>
      <c r="B77" s="27" t="s">
        <v>148</v>
      </c>
      <c r="C77" s="22">
        <f>SUM(C78)</f>
        <v>338600</v>
      </c>
      <c r="D77" s="22">
        <f>SUM(D78)</f>
        <v>364835</v>
      </c>
      <c r="E77" s="22">
        <f>SUM(E78)</f>
        <v>148173</v>
      </c>
      <c r="F77" s="142">
        <f>+E77/D77%</f>
        <v>40.613702084503956</v>
      </c>
    </row>
    <row r="78" spans="1:6" ht="12.75">
      <c r="A78" s="105" t="s">
        <v>10</v>
      </c>
      <c r="B78" s="150" t="s">
        <v>125</v>
      </c>
      <c r="C78" s="22">
        <v>338600</v>
      </c>
      <c r="D78" s="22">
        <v>364835</v>
      </c>
      <c r="E78" s="22">
        <v>148173</v>
      </c>
      <c r="F78" s="142">
        <f>+E78/D78%</f>
        <v>40.613702084503956</v>
      </c>
    </row>
    <row r="79" spans="1:6" ht="12.75">
      <c r="A79" s="105"/>
      <c r="B79" s="150" t="s">
        <v>12</v>
      </c>
      <c r="C79" s="22"/>
      <c r="D79" s="22"/>
      <c r="E79" s="22"/>
      <c r="F79" s="142"/>
    </row>
    <row r="80" spans="1:6" ht="12.75">
      <c r="A80" s="105"/>
      <c r="B80" s="150" t="s">
        <v>138</v>
      </c>
      <c r="C80" s="22">
        <v>0</v>
      </c>
      <c r="D80" s="22">
        <v>26235</v>
      </c>
      <c r="E80" s="22">
        <v>9408</v>
      </c>
      <c r="F80" s="142">
        <f>+E80/D80%</f>
        <v>35.86049170954831</v>
      </c>
    </row>
    <row r="81" spans="1:6" ht="22.5">
      <c r="A81" s="105"/>
      <c r="B81" s="27" t="s">
        <v>149</v>
      </c>
      <c r="C81" s="22">
        <f>SUM(C82,C85)</f>
        <v>6029173</v>
      </c>
      <c r="D81" s="22">
        <f>SUM(D82,D85)</f>
        <v>6260123</v>
      </c>
      <c r="E81" s="22">
        <f>SUM(E82,E85)</f>
        <v>2963631</v>
      </c>
      <c r="F81" s="142">
        <f>+E81/D81%</f>
        <v>47.341418052009516</v>
      </c>
    </row>
    <row r="82" spans="1:6" ht="12.75">
      <c r="A82" s="105" t="s">
        <v>140</v>
      </c>
      <c r="B82" s="150" t="s">
        <v>125</v>
      </c>
      <c r="C82" s="22">
        <v>5900673</v>
      </c>
      <c r="D82" s="22">
        <v>6131623</v>
      </c>
      <c r="E82" s="22">
        <v>2896294</v>
      </c>
      <c r="F82" s="142">
        <f>+E82/D82%</f>
        <v>47.23535677258696</v>
      </c>
    </row>
    <row r="83" spans="1:6" ht="12.75">
      <c r="A83" s="105"/>
      <c r="B83" s="150" t="s">
        <v>12</v>
      </c>
      <c r="C83" s="22"/>
      <c r="D83" s="22"/>
      <c r="E83" s="22"/>
      <c r="F83" s="142"/>
    </row>
    <row r="84" spans="1:6" ht="12.75">
      <c r="A84" s="105"/>
      <c r="B84" s="150" t="s">
        <v>137</v>
      </c>
      <c r="C84" s="22">
        <v>4758725</v>
      </c>
      <c r="D84" s="22">
        <v>4954845</v>
      </c>
      <c r="E84" s="22">
        <v>2368168</v>
      </c>
      <c r="F84" s="142">
        <f aca="true" t="shared" si="2" ref="F84:F89">+E84/D84%</f>
        <v>47.794996614424875</v>
      </c>
    </row>
    <row r="85" spans="1:6" ht="12.75">
      <c r="A85" s="105" t="s">
        <v>33</v>
      </c>
      <c r="B85" s="150" t="s">
        <v>132</v>
      </c>
      <c r="C85" s="22">
        <v>128500</v>
      </c>
      <c r="D85" s="22">
        <v>128500</v>
      </c>
      <c r="E85" s="22">
        <v>67337</v>
      </c>
      <c r="F85" s="142">
        <f t="shared" si="2"/>
        <v>52.4023346303502</v>
      </c>
    </row>
    <row r="86" spans="1:6" ht="22.5">
      <c r="A86" s="105"/>
      <c r="B86" s="27" t="s">
        <v>150</v>
      </c>
      <c r="C86" s="22">
        <f>SUM(C87)</f>
        <v>200000</v>
      </c>
      <c r="D86" s="22">
        <f>SUM(D87)</f>
        <v>237100</v>
      </c>
      <c r="E86" s="22">
        <f>SUM(E87)</f>
        <v>91585</v>
      </c>
      <c r="F86" s="142">
        <f t="shared" si="2"/>
        <v>38.627161535217205</v>
      </c>
    </row>
    <row r="87" spans="1:6" ht="12.75">
      <c r="A87" s="105" t="s">
        <v>10</v>
      </c>
      <c r="B87" s="150" t="s">
        <v>125</v>
      </c>
      <c r="C87" s="22">
        <v>200000</v>
      </c>
      <c r="D87" s="22">
        <v>237100</v>
      </c>
      <c r="E87" s="22">
        <v>91585</v>
      </c>
      <c r="F87" s="142">
        <f t="shared" si="2"/>
        <v>38.627161535217205</v>
      </c>
    </row>
    <row r="88" spans="1:6" ht="12.75">
      <c r="A88" s="105"/>
      <c r="B88" s="27" t="s">
        <v>151</v>
      </c>
      <c r="C88" s="22">
        <f>SUM(C89)</f>
        <v>94783</v>
      </c>
      <c r="D88" s="22">
        <f>SUM(D89)</f>
        <v>79938</v>
      </c>
      <c r="E88" s="22">
        <f>SUM(E89)</f>
        <v>13170</v>
      </c>
      <c r="F88" s="142">
        <f t="shared" si="2"/>
        <v>16.47526833295804</v>
      </c>
    </row>
    <row r="89" spans="1:6" ht="12.75">
      <c r="A89" s="105" t="s">
        <v>10</v>
      </c>
      <c r="B89" s="150" t="s">
        <v>125</v>
      </c>
      <c r="C89" s="22">
        <v>94783</v>
      </c>
      <c r="D89" s="22">
        <v>79938</v>
      </c>
      <c r="E89" s="22">
        <v>13170</v>
      </c>
      <c r="F89" s="142">
        <f t="shared" si="2"/>
        <v>16.47526833295804</v>
      </c>
    </row>
    <row r="90" spans="1:6" ht="12.75">
      <c r="A90" s="105"/>
      <c r="B90" s="150" t="s">
        <v>12</v>
      </c>
      <c r="C90" s="22"/>
      <c r="D90" s="22"/>
      <c r="E90" s="22"/>
      <c r="F90" s="142"/>
    </row>
    <row r="91" spans="1:6" ht="12.75">
      <c r="A91" s="105"/>
      <c r="B91" s="150" t="s">
        <v>138</v>
      </c>
      <c r="C91" s="22">
        <v>37283</v>
      </c>
      <c r="D91" s="22">
        <v>22438</v>
      </c>
      <c r="E91" s="22">
        <v>5576</v>
      </c>
      <c r="F91" s="142">
        <f>+E91/D91%</f>
        <v>24.850699705856137</v>
      </c>
    </row>
    <row r="92" spans="1:6" ht="32.25" customHeight="1">
      <c r="A92" s="160" t="s">
        <v>38</v>
      </c>
      <c r="B92" s="161" t="s">
        <v>51</v>
      </c>
      <c r="C92" s="21">
        <f>SUM(C93,C97)</f>
        <v>6350</v>
      </c>
      <c r="D92" s="21">
        <f>SUM(D93,D97)</f>
        <v>6270</v>
      </c>
      <c r="E92" s="21">
        <f>SUM(E93,E97)</f>
        <v>917</v>
      </c>
      <c r="F92" s="138">
        <f>+E92/D92%</f>
        <v>14.625199362041467</v>
      </c>
    </row>
    <row r="93" spans="1:6" ht="22.5">
      <c r="A93" s="105"/>
      <c r="B93" s="27" t="s">
        <v>152</v>
      </c>
      <c r="C93" s="22">
        <f>SUM(C94)</f>
        <v>6350</v>
      </c>
      <c r="D93" s="22">
        <f>SUM(D94)</f>
        <v>6000</v>
      </c>
      <c r="E93" s="22">
        <f>SUM(E94)</f>
        <v>917</v>
      </c>
      <c r="F93" s="142">
        <f>+E93/D93%</f>
        <v>15.283333333333333</v>
      </c>
    </row>
    <row r="94" spans="1:6" ht="12.75">
      <c r="A94" s="105" t="s">
        <v>10</v>
      </c>
      <c r="B94" s="150" t="s">
        <v>125</v>
      </c>
      <c r="C94" s="22">
        <v>6350</v>
      </c>
      <c r="D94" s="22">
        <v>6000</v>
      </c>
      <c r="E94" s="22">
        <v>917</v>
      </c>
      <c r="F94" s="142">
        <f>+E94/D94%</f>
        <v>15.283333333333333</v>
      </c>
    </row>
    <row r="95" spans="1:6" ht="12.75">
      <c r="A95" s="105"/>
      <c r="B95" s="150" t="s">
        <v>12</v>
      </c>
      <c r="C95" s="22"/>
      <c r="D95" s="22"/>
      <c r="E95" s="22"/>
      <c r="F95" s="142"/>
    </row>
    <row r="96" spans="1:6" ht="12.75">
      <c r="A96" s="105"/>
      <c r="B96" s="150" t="s">
        <v>137</v>
      </c>
      <c r="C96" s="22">
        <v>2793</v>
      </c>
      <c r="D96" s="22">
        <v>2793</v>
      </c>
      <c r="E96" s="22">
        <v>917</v>
      </c>
      <c r="F96" s="142">
        <f>+E96/D96%</f>
        <v>32.83208020050125</v>
      </c>
    </row>
    <row r="97" spans="1:6" ht="12.75">
      <c r="A97" s="105"/>
      <c r="B97" s="27" t="s">
        <v>153</v>
      </c>
      <c r="C97" s="22">
        <f>SUM(C98)</f>
        <v>0</v>
      </c>
      <c r="D97" s="22">
        <f>SUM(D98)</f>
        <v>270</v>
      </c>
      <c r="E97" s="22">
        <f>SUM(E98)</f>
        <v>0</v>
      </c>
      <c r="F97" s="142">
        <f>+E97/D97%</f>
        <v>0</v>
      </c>
    </row>
    <row r="98" spans="1:6" ht="12.75">
      <c r="A98" s="105" t="s">
        <v>10</v>
      </c>
      <c r="B98" s="150" t="s">
        <v>125</v>
      </c>
      <c r="C98" s="22">
        <v>0</v>
      </c>
      <c r="D98" s="22">
        <v>270</v>
      </c>
      <c r="E98" s="22">
        <v>0</v>
      </c>
      <c r="F98" s="142">
        <f>+E98/D98%</f>
        <v>0</v>
      </c>
    </row>
    <row r="99" spans="1:6" ht="12.75">
      <c r="A99" s="105"/>
      <c r="B99" s="150" t="s">
        <v>12</v>
      </c>
      <c r="C99" s="22"/>
      <c r="D99" s="22"/>
      <c r="E99" s="22"/>
      <c r="F99" s="142"/>
    </row>
    <row r="100" spans="1:6" ht="12.75">
      <c r="A100" s="105"/>
      <c r="B100" s="150" t="s">
        <v>137</v>
      </c>
      <c r="C100" s="22">
        <v>0</v>
      </c>
      <c r="D100" s="22">
        <v>270</v>
      </c>
      <c r="E100" s="22">
        <v>0</v>
      </c>
      <c r="F100" s="142">
        <f aca="true" t="shared" si="3" ref="F100:F106">+E100/D100%</f>
        <v>0</v>
      </c>
    </row>
    <row r="101" spans="1:6" ht="22.5">
      <c r="A101" s="160" t="s">
        <v>44</v>
      </c>
      <c r="B101" s="24" t="s">
        <v>54</v>
      </c>
      <c r="C101" s="21">
        <f>SUM(C102,C105,C113,C117)</f>
        <v>1697535</v>
      </c>
      <c r="D101" s="21">
        <f>SUM(D102,D105,D113,D117)</f>
        <v>1784534</v>
      </c>
      <c r="E101" s="21">
        <f>SUM(E102,E105,E113,E117)</f>
        <v>627811</v>
      </c>
      <c r="F101" s="138">
        <f t="shared" si="3"/>
        <v>35.18066901499215</v>
      </c>
    </row>
    <row r="102" spans="1:6" ht="12.75">
      <c r="A102" s="105"/>
      <c r="B102" s="27" t="s">
        <v>154</v>
      </c>
      <c r="C102" s="22">
        <f>SUM(C103)</f>
        <v>8000</v>
      </c>
      <c r="D102" s="22">
        <f>SUM(D103)</f>
        <v>8000</v>
      </c>
      <c r="E102" s="22">
        <f>SUM(E103)</f>
        <v>7800</v>
      </c>
      <c r="F102" s="142">
        <f t="shared" si="3"/>
        <v>97.5</v>
      </c>
    </row>
    <row r="103" spans="1:6" ht="12.75">
      <c r="A103" s="105" t="s">
        <v>155</v>
      </c>
      <c r="B103" s="150" t="s">
        <v>132</v>
      </c>
      <c r="C103" s="22">
        <v>8000</v>
      </c>
      <c r="D103" s="22">
        <v>8000</v>
      </c>
      <c r="E103" s="22">
        <v>7800</v>
      </c>
      <c r="F103" s="142">
        <f t="shared" si="3"/>
        <v>97.5</v>
      </c>
    </row>
    <row r="104" spans="1:6" ht="12.75">
      <c r="A104" s="105"/>
      <c r="B104" s="150" t="s">
        <v>135</v>
      </c>
      <c r="C104" s="22">
        <v>8000</v>
      </c>
      <c r="D104" s="22">
        <v>8000</v>
      </c>
      <c r="E104" s="22">
        <v>7800</v>
      </c>
      <c r="F104" s="142">
        <f t="shared" si="3"/>
        <v>97.5</v>
      </c>
    </row>
    <row r="105" spans="1:6" ht="12.75">
      <c r="A105" s="105"/>
      <c r="B105" s="27" t="s">
        <v>156</v>
      </c>
      <c r="C105" s="22">
        <f>SUM(C106,C110)</f>
        <v>601500</v>
      </c>
      <c r="D105" s="22">
        <f>SUM(D106,D110)</f>
        <v>616300</v>
      </c>
      <c r="E105" s="22">
        <f>SUM(E106,E110)</f>
        <v>132613</v>
      </c>
      <c r="F105" s="142">
        <f t="shared" si="3"/>
        <v>21.517605062469578</v>
      </c>
    </row>
    <row r="106" spans="1:6" ht="12.75">
      <c r="A106" s="105" t="s">
        <v>10</v>
      </c>
      <c r="B106" s="150" t="s">
        <v>125</v>
      </c>
      <c r="C106" s="22">
        <v>476500</v>
      </c>
      <c r="D106" s="22">
        <v>481300</v>
      </c>
      <c r="E106" s="22">
        <v>132613</v>
      </c>
      <c r="F106" s="142">
        <f t="shared" si="3"/>
        <v>27.553085393725326</v>
      </c>
    </row>
    <row r="107" spans="1:6" ht="12.75">
      <c r="A107" s="105"/>
      <c r="B107" s="150" t="s">
        <v>12</v>
      </c>
      <c r="C107" s="22"/>
      <c r="D107" s="22"/>
      <c r="E107" s="22"/>
      <c r="F107" s="142"/>
    </row>
    <row r="108" spans="1:6" ht="12.75">
      <c r="A108" s="105"/>
      <c r="B108" s="150" t="s">
        <v>137</v>
      </c>
      <c r="C108" s="22">
        <v>44200</v>
      </c>
      <c r="D108" s="22">
        <v>44200</v>
      </c>
      <c r="E108" s="22">
        <v>21637</v>
      </c>
      <c r="F108" s="142">
        <f>+E108/D108%</f>
        <v>48.952488687782804</v>
      </c>
    </row>
    <row r="109" spans="1:6" ht="12.75">
      <c r="A109" s="105"/>
      <c r="B109" s="150" t="s">
        <v>138</v>
      </c>
      <c r="C109" s="22">
        <v>51500</v>
      </c>
      <c r="D109" s="22">
        <v>53300</v>
      </c>
      <c r="E109" s="22">
        <v>0</v>
      </c>
      <c r="F109" s="142">
        <f>+E109/D109%</f>
        <v>0</v>
      </c>
    </row>
    <row r="110" spans="1:6" ht="12.75">
      <c r="A110" s="105" t="s">
        <v>33</v>
      </c>
      <c r="B110" s="150" t="s">
        <v>132</v>
      </c>
      <c r="C110" s="22">
        <v>125000</v>
      </c>
      <c r="D110" s="22">
        <v>135000</v>
      </c>
      <c r="E110" s="22">
        <v>0</v>
      </c>
      <c r="F110" s="142">
        <f>+E110/D110%</f>
        <v>0</v>
      </c>
    </row>
    <row r="111" spans="1:6" ht="12.75">
      <c r="A111" s="105"/>
      <c r="B111" s="150" t="s">
        <v>12</v>
      </c>
      <c r="C111" s="22"/>
      <c r="D111" s="22"/>
      <c r="E111" s="22"/>
      <c r="F111" s="142"/>
    </row>
    <row r="112" spans="1:6" ht="12.75">
      <c r="A112" s="105"/>
      <c r="B112" s="150" t="s">
        <v>138</v>
      </c>
      <c r="C112" s="22">
        <v>5000</v>
      </c>
      <c r="D112" s="22">
        <v>15000</v>
      </c>
      <c r="E112" s="22">
        <v>0</v>
      </c>
      <c r="F112" s="142">
        <f>+E112/D112%</f>
        <v>0</v>
      </c>
    </row>
    <row r="113" spans="1:6" ht="12.75">
      <c r="A113" s="105"/>
      <c r="B113" s="27" t="s">
        <v>157</v>
      </c>
      <c r="C113" s="22">
        <f>SUM(C114)</f>
        <v>75035</v>
      </c>
      <c r="D113" s="22">
        <f>SUM(D114)</f>
        <v>77234</v>
      </c>
      <c r="E113" s="22">
        <f>SUM(E114)</f>
        <v>35868</v>
      </c>
      <c r="F113" s="142">
        <f>+E113/D113%</f>
        <v>46.44068674418002</v>
      </c>
    </row>
    <row r="114" spans="1:6" ht="12.75">
      <c r="A114" s="105" t="s">
        <v>10</v>
      </c>
      <c r="B114" s="150" t="s">
        <v>125</v>
      </c>
      <c r="C114" s="22">
        <v>75035</v>
      </c>
      <c r="D114" s="22">
        <v>77234</v>
      </c>
      <c r="E114" s="22">
        <v>35868</v>
      </c>
      <c r="F114" s="142">
        <f>+E114/D114%</f>
        <v>46.44068674418002</v>
      </c>
    </row>
    <row r="115" spans="1:6" ht="12.75">
      <c r="A115" s="105"/>
      <c r="B115" s="150" t="s">
        <v>12</v>
      </c>
      <c r="C115" s="22"/>
      <c r="D115" s="22"/>
      <c r="E115" s="22"/>
      <c r="F115" s="142"/>
    </row>
    <row r="116" spans="1:6" ht="12.75">
      <c r="A116" s="105"/>
      <c r="B116" s="150" t="s">
        <v>137</v>
      </c>
      <c r="C116" s="22">
        <v>65309</v>
      </c>
      <c r="D116" s="22">
        <v>68164</v>
      </c>
      <c r="E116" s="22">
        <v>33249</v>
      </c>
      <c r="F116" s="142">
        <f>+E116/D116%</f>
        <v>48.777947303562</v>
      </c>
    </row>
    <row r="117" spans="1:6" ht="12.75">
      <c r="A117" s="105"/>
      <c r="B117" s="27" t="s">
        <v>158</v>
      </c>
      <c r="C117" s="22">
        <f>SUM(C118,C122)</f>
        <v>1013000</v>
      </c>
      <c r="D117" s="22">
        <f>SUM(D118,D122)</f>
        <v>1083000</v>
      </c>
      <c r="E117" s="22">
        <f>SUM(E118,E122)</f>
        <v>451530</v>
      </c>
      <c r="F117" s="142">
        <f>+E117/D117%</f>
        <v>41.692520775623265</v>
      </c>
    </row>
    <row r="118" spans="1:6" ht="12.75">
      <c r="A118" s="105" t="s">
        <v>10</v>
      </c>
      <c r="B118" s="150" t="s">
        <v>125</v>
      </c>
      <c r="C118" s="22">
        <v>991000</v>
      </c>
      <c r="D118" s="22">
        <v>1061000</v>
      </c>
      <c r="E118" s="22">
        <v>451530</v>
      </c>
      <c r="F118" s="142">
        <f>+E118/D118%</f>
        <v>42.55702167766258</v>
      </c>
    </row>
    <row r="119" spans="1:6" ht="12.75">
      <c r="A119" s="105"/>
      <c r="B119" s="150" t="s">
        <v>12</v>
      </c>
      <c r="C119" s="22"/>
      <c r="D119" s="22"/>
      <c r="E119" s="22"/>
      <c r="F119" s="142"/>
    </row>
    <row r="120" spans="1:6" ht="12.75">
      <c r="A120" s="105"/>
      <c r="B120" s="150" t="s">
        <v>137</v>
      </c>
      <c r="C120" s="22">
        <v>823436</v>
      </c>
      <c r="D120" s="22">
        <v>884436</v>
      </c>
      <c r="E120" s="22">
        <v>381868</v>
      </c>
      <c r="F120" s="142">
        <f>+E120/D120%</f>
        <v>43.1764423881434</v>
      </c>
    </row>
    <row r="121" spans="1:6" ht="12.75">
      <c r="A121" s="105"/>
      <c r="B121" s="150" t="s">
        <v>135</v>
      </c>
      <c r="C121" s="22">
        <v>2000</v>
      </c>
      <c r="D121" s="22">
        <v>2000</v>
      </c>
      <c r="E121" s="22">
        <v>2000</v>
      </c>
      <c r="F121" s="142">
        <f>+E121/D121%</f>
        <v>100</v>
      </c>
    </row>
    <row r="122" spans="1:6" ht="12.75">
      <c r="A122" s="105" t="s">
        <v>33</v>
      </c>
      <c r="B122" s="150" t="s">
        <v>132</v>
      </c>
      <c r="C122" s="22">
        <v>22000</v>
      </c>
      <c r="D122" s="22">
        <v>22000</v>
      </c>
      <c r="E122" s="22">
        <v>0</v>
      </c>
      <c r="F122" s="142">
        <f>+E122/D122%</f>
        <v>0</v>
      </c>
    </row>
    <row r="123" spans="1:6" ht="12.75">
      <c r="A123" s="105"/>
      <c r="B123" s="150" t="s">
        <v>12</v>
      </c>
      <c r="C123" s="22"/>
      <c r="D123" s="22"/>
      <c r="E123" s="22"/>
      <c r="F123" s="142"/>
    </row>
    <row r="124" spans="1:6" ht="12.75">
      <c r="A124" s="105"/>
      <c r="B124" s="150" t="s">
        <v>138</v>
      </c>
      <c r="C124" s="22">
        <v>22000</v>
      </c>
      <c r="D124" s="22">
        <v>22000</v>
      </c>
      <c r="E124" s="22">
        <v>0</v>
      </c>
      <c r="F124" s="142">
        <f>+E124/D124%</f>
        <v>0</v>
      </c>
    </row>
    <row r="125" spans="1:6" ht="46.5" customHeight="1">
      <c r="A125" s="160" t="s">
        <v>50</v>
      </c>
      <c r="B125" s="161" t="s">
        <v>57</v>
      </c>
      <c r="C125" s="152">
        <f aca="true" t="shared" si="4" ref="C125:E126">SUM(C126)</f>
        <v>372706</v>
      </c>
      <c r="D125" s="152">
        <f t="shared" si="4"/>
        <v>372706</v>
      </c>
      <c r="E125" s="152">
        <f t="shared" si="4"/>
        <v>182751</v>
      </c>
      <c r="F125" s="138">
        <f>+E125/D125%</f>
        <v>49.03355459799413</v>
      </c>
    </row>
    <row r="126" spans="1:6" ht="21.75" customHeight="1">
      <c r="A126" s="105"/>
      <c r="B126" s="27" t="s">
        <v>159</v>
      </c>
      <c r="C126" s="22">
        <f t="shared" si="4"/>
        <v>372706</v>
      </c>
      <c r="D126" s="22">
        <f t="shared" si="4"/>
        <v>372706</v>
      </c>
      <c r="E126" s="22">
        <f t="shared" si="4"/>
        <v>182751</v>
      </c>
      <c r="F126" s="142">
        <f>+E126/D126%</f>
        <v>49.03355459799413</v>
      </c>
    </row>
    <row r="127" spans="1:6" ht="13.5" customHeight="1">
      <c r="A127" s="105" t="s">
        <v>10</v>
      </c>
      <c r="B127" s="150" t="s">
        <v>125</v>
      </c>
      <c r="C127" s="22">
        <v>372706</v>
      </c>
      <c r="D127" s="22">
        <v>372706</v>
      </c>
      <c r="E127" s="22">
        <v>182751</v>
      </c>
      <c r="F127" s="142">
        <f>+E127/D127%</f>
        <v>49.03355459799413</v>
      </c>
    </row>
    <row r="128" spans="1:6" ht="13.5" customHeight="1">
      <c r="A128" s="105"/>
      <c r="B128" s="150" t="s">
        <v>12</v>
      </c>
      <c r="C128" s="22"/>
      <c r="D128" s="22"/>
      <c r="E128" s="22"/>
      <c r="F128" s="142"/>
    </row>
    <row r="129" spans="1:6" ht="12.75">
      <c r="A129" s="105"/>
      <c r="B129" s="150" t="s">
        <v>137</v>
      </c>
      <c r="C129" s="22">
        <v>237556</v>
      </c>
      <c r="D129" s="22">
        <v>237556</v>
      </c>
      <c r="E129" s="22">
        <v>137980</v>
      </c>
      <c r="F129" s="142">
        <f aca="true" t="shared" si="5" ref="F129:F134">+E129/D129%</f>
        <v>58.08314671067033</v>
      </c>
    </row>
    <row r="130" spans="1:6" ht="12.75">
      <c r="A130" s="159" t="s">
        <v>53</v>
      </c>
      <c r="B130" s="24" t="s">
        <v>160</v>
      </c>
      <c r="C130" s="21">
        <f aca="true" t="shared" si="6" ref="C130:E131">SUM(C131)</f>
        <v>400000</v>
      </c>
      <c r="D130" s="21">
        <f t="shared" si="6"/>
        <v>400000</v>
      </c>
      <c r="E130" s="21">
        <f t="shared" si="6"/>
        <v>204396</v>
      </c>
      <c r="F130" s="138">
        <f t="shared" si="5"/>
        <v>51.099</v>
      </c>
    </row>
    <row r="131" spans="1:6" ht="33.75">
      <c r="A131" s="105"/>
      <c r="B131" s="27" t="s">
        <v>161</v>
      </c>
      <c r="C131" s="22">
        <f t="shared" si="6"/>
        <v>400000</v>
      </c>
      <c r="D131" s="22">
        <f t="shared" si="6"/>
        <v>400000</v>
      </c>
      <c r="E131" s="22">
        <f t="shared" si="6"/>
        <v>204396</v>
      </c>
      <c r="F131" s="142">
        <f t="shared" si="5"/>
        <v>51.099</v>
      </c>
    </row>
    <row r="132" spans="1:6" ht="13.5" customHeight="1">
      <c r="A132" s="105" t="s">
        <v>10</v>
      </c>
      <c r="B132" s="150" t="s">
        <v>125</v>
      </c>
      <c r="C132" s="22">
        <v>400000</v>
      </c>
      <c r="D132" s="22">
        <v>400000</v>
      </c>
      <c r="E132" s="22">
        <v>204396</v>
      </c>
      <c r="F132" s="142">
        <f t="shared" si="5"/>
        <v>51.099</v>
      </c>
    </row>
    <row r="133" spans="1:6" ht="12.75">
      <c r="A133" s="159" t="s">
        <v>56</v>
      </c>
      <c r="B133" s="24" t="s">
        <v>77</v>
      </c>
      <c r="C133" s="21">
        <f>SUM(C134)</f>
        <v>1911700</v>
      </c>
      <c r="D133" s="21">
        <f>SUM(D134)</f>
        <v>225215</v>
      </c>
      <c r="E133" s="21">
        <f>SUM(E134)</f>
        <v>0</v>
      </c>
      <c r="F133" s="142">
        <f t="shared" si="5"/>
        <v>0</v>
      </c>
    </row>
    <row r="134" spans="1:6" ht="12.75">
      <c r="A134" s="105"/>
      <c r="B134" s="27" t="s">
        <v>162</v>
      </c>
      <c r="C134" s="22">
        <f>SUM(C136:C140)</f>
        <v>1911700</v>
      </c>
      <c r="D134" s="22">
        <f>SUM(D136:D140)</f>
        <v>225215</v>
      </c>
      <c r="E134" s="22">
        <f>SUM(E136:E140)</f>
        <v>0</v>
      </c>
      <c r="F134" s="142">
        <f t="shared" si="5"/>
        <v>0</v>
      </c>
    </row>
    <row r="135" spans="1:6" ht="12.75">
      <c r="A135" s="105"/>
      <c r="B135" s="150" t="s">
        <v>12</v>
      </c>
      <c r="C135" s="22"/>
      <c r="D135" s="22"/>
      <c r="E135" s="22"/>
      <c r="F135" s="142"/>
    </row>
    <row r="136" spans="1:6" ht="12.75" customHeight="1">
      <c r="A136" s="105"/>
      <c r="B136" s="150" t="s">
        <v>163</v>
      </c>
      <c r="C136" s="22">
        <v>200000</v>
      </c>
      <c r="D136" s="22">
        <v>66218</v>
      </c>
      <c r="E136" s="22">
        <v>0</v>
      </c>
      <c r="F136" s="142">
        <f>+E136/D136%</f>
        <v>0</v>
      </c>
    </row>
    <row r="137" spans="1:6" ht="20.25" customHeight="1">
      <c r="A137" s="105"/>
      <c r="B137" s="150" t="s">
        <v>164</v>
      </c>
      <c r="C137" s="22">
        <v>10000</v>
      </c>
      <c r="D137" s="22">
        <v>10000</v>
      </c>
      <c r="E137" s="22">
        <v>0</v>
      </c>
      <c r="F137" s="142">
        <f>+E137/D137%</f>
        <v>0</v>
      </c>
    </row>
    <row r="138" spans="1:6" ht="12.75">
      <c r="A138" s="105"/>
      <c r="B138" s="150" t="s">
        <v>165</v>
      </c>
      <c r="C138" s="22">
        <v>1400000</v>
      </c>
      <c r="D138" s="22">
        <v>138997</v>
      </c>
      <c r="E138" s="22">
        <v>0</v>
      </c>
      <c r="F138" s="142">
        <f>+E138/D138%</f>
        <v>0</v>
      </c>
    </row>
    <row r="139" spans="1:6" ht="22.5">
      <c r="A139" s="105"/>
      <c r="B139" s="150" t="s">
        <v>166</v>
      </c>
      <c r="C139" s="22">
        <v>10000</v>
      </c>
      <c r="D139" s="22">
        <v>10000</v>
      </c>
      <c r="E139" s="22">
        <v>0</v>
      </c>
      <c r="F139" s="142">
        <f>+E139/D139%</f>
        <v>0</v>
      </c>
    </row>
    <row r="140" spans="1:6" ht="12.75">
      <c r="A140" s="105"/>
      <c r="B140" s="150" t="s">
        <v>167</v>
      </c>
      <c r="C140" s="22">
        <v>291700</v>
      </c>
      <c r="D140" s="22">
        <v>0</v>
      </c>
      <c r="E140" s="22">
        <v>0</v>
      </c>
      <c r="F140" s="142">
        <v>0</v>
      </c>
    </row>
    <row r="141" spans="1:6" ht="12.75">
      <c r="A141" s="159" t="s">
        <v>76</v>
      </c>
      <c r="B141" s="24" t="s">
        <v>81</v>
      </c>
      <c r="C141" s="21">
        <f>SUM(C142,C150,C155,C162,C168,C172,C177,C181,C186)</f>
        <v>36578733</v>
      </c>
      <c r="D141" s="21">
        <f>SUM(D142,D150,D155,D162,D168,D172,D177,D181,D186)</f>
        <v>39303013</v>
      </c>
      <c r="E141" s="21">
        <f>SUM(E142,E150,E155,E162,E168,E172,E177,E181,E186)</f>
        <v>18260720</v>
      </c>
      <c r="F141" s="138">
        <f>+E141/D141%</f>
        <v>46.46137434806843</v>
      </c>
    </row>
    <row r="142" spans="1:6" ht="12.75">
      <c r="A142" s="105"/>
      <c r="B142" s="27" t="s">
        <v>168</v>
      </c>
      <c r="C142" s="22">
        <f>SUM(C143,C147)</f>
        <v>13601595</v>
      </c>
      <c r="D142" s="22">
        <f>SUM(D143,D147)</f>
        <v>14232984</v>
      </c>
      <c r="E142" s="22">
        <f>SUM(E143,E147)</f>
        <v>6809461</v>
      </c>
      <c r="F142" s="142">
        <f>+E142/D142%</f>
        <v>47.84282059194334</v>
      </c>
    </row>
    <row r="143" spans="1:6" ht="12.75">
      <c r="A143" s="105" t="s">
        <v>10</v>
      </c>
      <c r="B143" s="150" t="s">
        <v>125</v>
      </c>
      <c r="C143" s="22">
        <v>12781795</v>
      </c>
      <c r="D143" s="22">
        <v>13379684</v>
      </c>
      <c r="E143" s="22">
        <v>6737271</v>
      </c>
      <c r="F143" s="142">
        <f>+E143/D143%</f>
        <v>50.35448520308851</v>
      </c>
    </row>
    <row r="144" spans="1:6" ht="12.75">
      <c r="A144" s="105"/>
      <c r="B144" s="150" t="s">
        <v>12</v>
      </c>
      <c r="C144" s="22"/>
      <c r="D144" s="22"/>
      <c r="E144" s="22"/>
      <c r="F144" s="142"/>
    </row>
    <row r="145" spans="1:6" ht="12.75">
      <c r="A145" s="105"/>
      <c r="B145" s="150" t="s">
        <v>137</v>
      </c>
      <c r="C145" s="22">
        <v>9978536</v>
      </c>
      <c r="D145" s="22">
        <v>10607709</v>
      </c>
      <c r="E145" s="22">
        <v>5345793</v>
      </c>
      <c r="F145" s="142">
        <f>+E145/D145%</f>
        <v>50.39535869620858</v>
      </c>
    </row>
    <row r="146" spans="1:6" ht="12.75">
      <c r="A146" s="105"/>
      <c r="B146" s="150" t="s">
        <v>138</v>
      </c>
      <c r="C146" s="22">
        <v>38600</v>
      </c>
      <c r="D146" s="22">
        <v>83475</v>
      </c>
      <c r="E146" s="22">
        <v>24226</v>
      </c>
      <c r="F146" s="142">
        <f>+E146/D146%</f>
        <v>29.021862833183587</v>
      </c>
    </row>
    <row r="147" spans="1:6" ht="12.75">
      <c r="A147" s="105" t="s">
        <v>33</v>
      </c>
      <c r="B147" s="150" t="s">
        <v>132</v>
      </c>
      <c r="C147" s="22">
        <v>819800</v>
      </c>
      <c r="D147" s="22">
        <v>853300</v>
      </c>
      <c r="E147" s="22">
        <v>72190</v>
      </c>
      <c r="F147" s="142">
        <f>+E147/D147%</f>
        <v>8.46009609750381</v>
      </c>
    </row>
    <row r="148" spans="1:6" ht="12.75">
      <c r="A148" s="105"/>
      <c r="B148" s="150" t="s">
        <v>12</v>
      </c>
      <c r="C148" s="22"/>
      <c r="D148" s="22"/>
      <c r="E148" s="22"/>
      <c r="F148" s="142"/>
    </row>
    <row r="149" spans="1:6" ht="12.75">
      <c r="A149" s="105"/>
      <c r="B149" s="150" t="s">
        <v>138</v>
      </c>
      <c r="C149" s="22">
        <v>5000</v>
      </c>
      <c r="D149" s="22">
        <v>5000</v>
      </c>
      <c r="E149" s="22">
        <v>5000</v>
      </c>
      <c r="F149" s="142">
        <f>+E149/D149%</f>
        <v>100</v>
      </c>
    </row>
    <row r="150" spans="1:6" ht="21.75" customHeight="1">
      <c r="A150" s="105"/>
      <c r="B150" s="27" t="s">
        <v>169</v>
      </c>
      <c r="C150" s="22">
        <f>SUM(C151)</f>
        <v>307444</v>
      </c>
      <c r="D150" s="22">
        <f>SUM(D151)</f>
        <v>320769</v>
      </c>
      <c r="E150" s="22">
        <f>SUM(E151)</f>
        <v>157990</v>
      </c>
      <c r="F150" s="142">
        <f>+E150/D150%</f>
        <v>49.25351265240718</v>
      </c>
    </row>
    <row r="151" spans="1:6" ht="13.5" customHeight="1">
      <c r="A151" s="105" t="s">
        <v>10</v>
      </c>
      <c r="B151" s="150" t="s">
        <v>125</v>
      </c>
      <c r="C151" s="22">
        <v>307444</v>
      </c>
      <c r="D151" s="22">
        <v>320769</v>
      </c>
      <c r="E151" s="22">
        <v>157990</v>
      </c>
      <c r="F151" s="142">
        <f>+E151/D151%</f>
        <v>49.25351265240718</v>
      </c>
    </row>
    <row r="152" spans="1:6" ht="13.5" customHeight="1">
      <c r="A152" s="105"/>
      <c r="B152" s="150" t="s">
        <v>12</v>
      </c>
      <c r="C152" s="22"/>
      <c r="D152" s="22"/>
      <c r="E152" s="22"/>
      <c r="F152" s="142"/>
    </row>
    <row r="153" spans="1:6" ht="13.5" customHeight="1">
      <c r="A153" s="105"/>
      <c r="B153" s="150" t="s">
        <v>137</v>
      </c>
      <c r="C153" s="22">
        <v>260017</v>
      </c>
      <c r="D153" s="22">
        <v>272242</v>
      </c>
      <c r="E153" s="22">
        <v>136016</v>
      </c>
      <c r="F153" s="142">
        <f>+E153/D153%</f>
        <v>49.961431373557346</v>
      </c>
    </row>
    <row r="154" spans="1:6" ht="13.5" customHeight="1">
      <c r="A154" s="105"/>
      <c r="B154" s="150" t="s">
        <v>138</v>
      </c>
      <c r="C154" s="22">
        <v>1000</v>
      </c>
      <c r="D154" s="22">
        <v>1000</v>
      </c>
      <c r="E154" s="22">
        <v>811</v>
      </c>
      <c r="F154" s="142">
        <f>+E154/D154%</f>
        <v>81.1</v>
      </c>
    </row>
    <row r="155" spans="1:6" ht="12.75">
      <c r="A155" s="105"/>
      <c r="B155" s="27" t="s">
        <v>170</v>
      </c>
      <c r="C155" s="22">
        <f>SUM(C156,C161)</f>
        <v>7690159</v>
      </c>
      <c r="D155" s="22">
        <f>SUM(D156,D161)</f>
        <v>8145493</v>
      </c>
      <c r="E155" s="22">
        <f>SUM(E156,E161)</f>
        <v>4162532</v>
      </c>
      <c r="F155" s="142">
        <f>+E155/D155%</f>
        <v>51.10227213994291</v>
      </c>
    </row>
    <row r="156" spans="1:6" ht="12.75">
      <c r="A156" s="105" t="s">
        <v>10</v>
      </c>
      <c r="B156" s="150" t="s">
        <v>125</v>
      </c>
      <c r="C156" s="22">
        <v>7627259</v>
      </c>
      <c r="D156" s="22">
        <v>8082593</v>
      </c>
      <c r="E156" s="22">
        <v>4143006</v>
      </c>
      <c r="F156" s="142">
        <f>+E156/D156%</f>
        <v>51.2583771074456</v>
      </c>
    </row>
    <row r="157" spans="1:6" ht="12.75">
      <c r="A157" s="105"/>
      <c r="B157" s="150" t="s">
        <v>12</v>
      </c>
      <c r="C157" s="22"/>
      <c r="D157" s="22"/>
      <c r="E157" s="22"/>
      <c r="F157" s="142"/>
    </row>
    <row r="158" spans="1:6" ht="12.75">
      <c r="A158" s="105"/>
      <c r="B158" s="150" t="s">
        <v>137</v>
      </c>
      <c r="C158" s="22">
        <v>6021042</v>
      </c>
      <c r="D158" s="22">
        <v>6369633</v>
      </c>
      <c r="E158" s="22">
        <v>3131572</v>
      </c>
      <c r="F158" s="142">
        <f aca="true" t="shared" si="7" ref="F158:F163">+E158/D158%</f>
        <v>49.16408841765295</v>
      </c>
    </row>
    <row r="159" spans="1:6" ht="12.75">
      <c r="A159" s="105"/>
      <c r="B159" s="150" t="s">
        <v>135</v>
      </c>
      <c r="C159" s="22">
        <v>7294</v>
      </c>
      <c r="D159" s="22">
        <v>22178</v>
      </c>
      <c r="E159" s="22">
        <v>12972</v>
      </c>
      <c r="F159" s="142">
        <f t="shared" si="7"/>
        <v>58.49039588781675</v>
      </c>
    </row>
    <row r="160" spans="1:6" ht="12.75">
      <c r="A160" s="105"/>
      <c r="B160" s="150" t="s">
        <v>138</v>
      </c>
      <c r="C160" s="22">
        <v>22000</v>
      </c>
      <c r="D160" s="22">
        <v>47500</v>
      </c>
      <c r="E160" s="22">
        <v>20885</v>
      </c>
      <c r="F160" s="142">
        <f t="shared" si="7"/>
        <v>43.96842105263158</v>
      </c>
    </row>
    <row r="161" spans="1:6" ht="12.75">
      <c r="A161" s="105" t="s">
        <v>33</v>
      </c>
      <c r="B161" s="150" t="s">
        <v>132</v>
      </c>
      <c r="C161" s="22">
        <v>62900</v>
      </c>
      <c r="D161" s="22">
        <v>62900</v>
      </c>
      <c r="E161" s="22">
        <v>19526</v>
      </c>
      <c r="F161" s="142">
        <f t="shared" si="7"/>
        <v>31.042925278219396</v>
      </c>
    </row>
    <row r="162" spans="1:6" ht="12.75">
      <c r="A162" s="105"/>
      <c r="B162" s="27" t="s">
        <v>171</v>
      </c>
      <c r="C162" s="22">
        <f>SUM(C163,C167)</f>
        <v>12570114</v>
      </c>
      <c r="D162" s="22">
        <f>SUM(D163,D167)</f>
        <v>13870962</v>
      </c>
      <c r="E162" s="22">
        <f>SUM(E163,E167)</f>
        <v>5979034</v>
      </c>
      <c r="F162" s="142">
        <f t="shared" si="7"/>
        <v>43.10468156426353</v>
      </c>
    </row>
    <row r="163" spans="1:6" ht="12.75">
      <c r="A163" s="105" t="s">
        <v>10</v>
      </c>
      <c r="B163" s="150" t="s">
        <v>125</v>
      </c>
      <c r="C163" s="22">
        <v>7462114</v>
      </c>
      <c r="D163" s="22">
        <v>7762962</v>
      </c>
      <c r="E163" s="22">
        <v>4287533</v>
      </c>
      <c r="F163" s="142">
        <f t="shared" si="7"/>
        <v>55.230632328227294</v>
      </c>
    </row>
    <row r="164" spans="1:6" ht="12.75">
      <c r="A164" s="105"/>
      <c r="B164" s="150" t="s">
        <v>12</v>
      </c>
      <c r="C164" s="22"/>
      <c r="D164" s="22"/>
      <c r="E164" s="22"/>
      <c r="F164" s="142"/>
    </row>
    <row r="165" spans="1:6" ht="12.75">
      <c r="A165" s="105"/>
      <c r="B165" s="150" t="s">
        <v>137</v>
      </c>
      <c r="C165" s="22">
        <v>5970269</v>
      </c>
      <c r="D165" s="22">
        <v>6138219</v>
      </c>
      <c r="E165" s="22">
        <v>3456555</v>
      </c>
      <c r="F165" s="142">
        <f>+E165/D165%</f>
        <v>56.312018192899274</v>
      </c>
    </row>
    <row r="166" spans="1:6" ht="12.75">
      <c r="A166" s="105"/>
      <c r="B166" s="150" t="s">
        <v>138</v>
      </c>
      <c r="C166" s="22">
        <v>12300</v>
      </c>
      <c r="D166" s="22">
        <v>11800</v>
      </c>
      <c r="E166" s="22">
        <v>10026</v>
      </c>
      <c r="F166" s="142">
        <f>+E166/D166%</f>
        <v>84.96610169491525</v>
      </c>
    </row>
    <row r="167" spans="1:6" ht="12.75">
      <c r="A167" s="105" t="s">
        <v>33</v>
      </c>
      <c r="B167" s="150" t="s">
        <v>132</v>
      </c>
      <c r="C167" s="22">
        <v>5108000</v>
      </c>
      <c r="D167" s="22">
        <v>6108000</v>
      </c>
      <c r="E167" s="22">
        <v>1691501</v>
      </c>
      <c r="F167" s="142">
        <f>+E167/D167%</f>
        <v>27.693205631958087</v>
      </c>
    </row>
    <row r="168" spans="1:6" ht="12.75">
      <c r="A168" s="105"/>
      <c r="B168" s="27" t="s">
        <v>172</v>
      </c>
      <c r="C168" s="22">
        <f>SUM(C169)</f>
        <v>190444</v>
      </c>
      <c r="D168" s="22">
        <f>SUM(D169)</f>
        <v>190444</v>
      </c>
      <c r="E168" s="22">
        <f>SUM(E169)</f>
        <v>86196</v>
      </c>
      <c r="F168" s="142">
        <f>+E168/D168%</f>
        <v>45.26054903278654</v>
      </c>
    </row>
    <row r="169" spans="1:6" ht="12.75" customHeight="1">
      <c r="A169" s="105" t="s">
        <v>10</v>
      </c>
      <c r="B169" s="150" t="s">
        <v>125</v>
      </c>
      <c r="C169" s="22">
        <v>190444</v>
      </c>
      <c r="D169" s="22">
        <v>190444</v>
      </c>
      <c r="E169" s="22">
        <v>86196</v>
      </c>
      <c r="F169" s="142">
        <f>+E169/D169%</f>
        <v>45.26054903278654</v>
      </c>
    </row>
    <row r="170" spans="1:6" ht="12.75" customHeight="1">
      <c r="A170" s="105"/>
      <c r="B170" s="150" t="s">
        <v>12</v>
      </c>
      <c r="C170" s="22"/>
      <c r="D170" s="22"/>
      <c r="E170" s="22"/>
      <c r="F170" s="142"/>
    </row>
    <row r="171" spans="1:6" ht="12.75" customHeight="1">
      <c r="A171" s="105"/>
      <c r="B171" s="150" t="s">
        <v>137</v>
      </c>
      <c r="C171" s="22">
        <v>19842</v>
      </c>
      <c r="D171" s="22">
        <v>19842</v>
      </c>
      <c r="E171" s="22">
        <v>8802</v>
      </c>
      <c r="F171" s="142">
        <f>+E171/D171%</f>
        <v>44.360447535530696</v>
      </c>
    </row>
    <row r="172" spans="1:6" ht="22.5">
      <c r="A172" s="105"/>
      <c r="B172" s="27" t="s">
        <v>173</v>
      </c>
      <c r="C172" s="22">
        <f>SUM(C173,C176)</f>
        <v>868096</v>
      </c>
      <c r="D172" s="22">
        <f>SUM(D173,D176)</f>
        <v>901360</v>
      </c>
      <c r="E172" s="22">
        <f>SUM(E173,E176)</f>
        <v>432428</v>
      </c>
      <c r="F172" s="142">
        <f>+E172/D172%</f>
        <v>47.97505990947013</v>
      </c>
    </row>
    <row r="173" spans="1:6" ht="12.75">
      <c r="A173" s="105" t="s">
        <v>10</v>
      </c>
      <c r="B173" s="150" t="s">
        <v>125</v>
      </c>
      <c r="C173" s="22">
        <v>860096</v>
      </c>
      <c r="D173" s="22">
        <v>901360</v>
      </c>
      <c r="E173" s="22">
        <v>432428</v>
      </c>
      <c r="F173" s="142">
        <f>+E173/D173%</f>
        <v>47.97505990947013</v>
      </c>
    </row>
    <row r="174" spans="1:6" ht="12.75">
      <c r="A174" s="105"/>
      <c r="B174" s="150" t="s">
        <v>12</v>
      </c>
      <c r="C174" s="22"/>
      <c r="D174" s="22"/>
      <c r="E174" s="22"/>
      <c r="F174" s="142"/>
    </row>
    <row r="175" spans="1:6" ht="12.75">
      <c r="A175" s="105"/>
      <c r="B175" s="150" t="s">
        <v>137</v>
      </c>
      <c r="C175" s="22">
        <v>698975</v>
      </c>
      <c r="D175" s="22">
        <v>732239</v>
      </c>
      <c r="E175" s="22">
        <v>361055</v>
      </c>
      <c r="F175" s="142">
        <f>+E175/D175%</f>
        <v>49.30835423953108</v>
      </c>
    </row>
    <row r="176" spans="1:6" ht="13.5" customHeight="1">
      <c r="A176" s="105" t="s">
        <v>33</v>
      </c>
      <c r="B176" s="150" t="s">
        <v>132</v>
      </c>
      <c r="C176" s="22">
        <v>8000</v>
      </c>
      <c r="D176" s="22">
        <v>0</v>
      </c>
      <c r="E176" s="22">
        <v>0</v>
      </c>
      <c r="F176" s="142">
        <v>0</v>
      </c>
    </row>
    <row r="177" spans="1:6" ht="22.5">
      <c r="A177" s="105"/>
      <c r="B177" s="27" t="s">
        <v>174</v>
      </c>
      <c r="C177" s="22">
        <f>SUM(C178)</f>
        <v>141460</v>
      </c>
      <c r="D177" s="22">
        <f>SUM(D178)</f>
        <v>146488</v>
      </c>
      <c r="E177" s="22">
        <f>SUM(E178)</f>
        <v>55786</v>
      </c>
      <c r="F177" s="142">
        <f>+E177/D177%</f>
        <v>38.08230025667631</v>
      </c>
    </row>
    <row r="178" spans="1:6" ht="12.75">
      <c r="A178" s="105" t="s">
        <v>10</v>
      </c>
      <c r="B178" s="150" t="s">
        <v>125</v>
      </c>
      <c r="C178" s="22">
        <v>141460</v>
      </c>
      <c r="D178" s="22">
        <v>146488</v>
      </c>
      <c r="E178" s="22">
        <v>55786</v>
      </c>
      <c r="F178" s="142">
        <f>+E178/D178%</f>
        <v>38.08230025667631</v>
      </c>
    </row>
    <row r="179" spans="1:6" ht="12.75">
      <c r="A179" s="105"/>
      <c r="B179" s="150" t="s">
        <v>12</v>
      </c>
      <c r="C179" s="22"/>
      <c r="D179" s="22"/>
      <c r="E179" s="22"/>
      <c r="F179" s="142"/>
    </row>
    <row r="180" spans="1:6" ht="12.75">
      <c r="A180" s="105"/>
      <c r="B180" s="150" t="s">
        <v>137</v>
      </c>
      <c r="C180" s="22">
        <v>28664</v>
      </c>
      <c r="D180" s="22">
        <v>33692</v>
      </c>
      <c r="E180" s="22">
        <v>15663</v>
      </c>
      <c r="F180" s="142">
        <f>+E180/D180%</f>
        <v>46.488780719458624</v>
      </c>
    </row>
    <row r="181" spans="1:6" ht="12.75">
      <c r="A181" s="105"/>
      <c r="B181" s="27" t="s">
        <v>175</v>
      </c>
      <c r="C181" s="22">
        <f>SUM(C182,C185)</f>
        <v>1146176</v>
      </c>
      <c r="D181" s="22">
        <f>SUM(D182,D185)</f>
        <v>1206852</v>
      </c>
      <c r="E181" s="22">
        <f>SUM(E182,E185)</f>
        <v>536886</v>
      </c>
      <c r="F181" s="142">
        <f>+E181/D181%</f>
        <v>44.486482186713864</v>
      </c>
    </row>
    <row r="182" spans="1:6" ht="12.75">
      <c r="A182" s="105" t="s">
        <v>10</v>
      </c>
      <c r="B182" s="150" t="s">
        <v>125</v>
      </c>
      <c r="C182" s="22">
        <v>1098176</v>
      </c>
      <c r="D182" s="22">
        <v>1096352</v>
      </c>
      <c r="E182" s="22">
        <v>495132</v>
      </c>
      <c r="F182" s="142">
        <f>+E182/D182%</f>
        <v>45.16177286127083</v>
      </c>
    </row>
    <row r="183" spans="1:6" ht="12.75">
      <c r="A183" s="105"/>
      <c r="B183" s="150" t="s">
        <v>12</v>
      </c>
      <c r="C183" s="22"/>
      <c r="D183" s="22"/>
      <c r="E183" s="22"/>
      <c r="F183" s="142"/>
    </row>
    <row r="184" spans="1:6" ht="12.75">
      <c r="A184" s="105"/>
      <c r="B184" s="150" t="s">
        <v>137</v>
      </c>
      <c r="C184" s="22">
        <v>820388</v>
      </c>
      <c r="D184" s="22">
        <v>888564</v>
      </c>
      <c r="E184" s="22">
        <v>407858</v>
      </c>
      <c r="F184" s="142">
        <f>+E184/D184%</f>
        <v>45.900801743037086</v>
      </c>
    </row>
    <row r="185" spans="1:6" ht="12.75">
      <c r="A185" s="105" t="s">
        <v>33</v>
      </c>
      <c r="B185" s="150" t="s">
        <v>132</v>
      </c>
      <c r="C185" s="22">
        <v>48000</v>
      </c>
      <c r="D185" s="22">
        <v>110500</v>
      </c>
      <c r="E185" s="22">
        <v>41754</v>
      </c>
      <c r="F185" s="142">
        <f>+E185/D185%</f>
        <v>37.78642533936652</v>
      </c>
    </row>
    <row r="186" spans="1:6" ht="12.75">
      <c r="A186" s="105"/>
      <c r="B186" s="27" t="s">
        <v>176</v>
      </c>
      <c r="C186" s="22">
        <f>SUM(C187)</f>
        <v>63245</v>
      </c>
      <c r="D186" s="22">
        <f>SUM(D187)</f>
        <v>287661</v>
      </c>
      <c r="E186" s="22">
        <f>SUM(E187)</f>
        <v>40407</v>
      </c>
      <c r="F186" s="142">
        <f>+E186/D186%</f>
        <v>14.046742519841063</v>
      </c>
    </row>
    <row r="187" spans="1:6" ht="12.75">
      <c r="A187" s="105" t="s">
        <v>10</v>
      </c>
      <c r="B187" s="150" t="s">
        <v>125</v>
      </c>
      <c r="C187" s="22">
        <v>63245</v>
      </c>
      <c r="D187" s="22">
        <v>287661</v>
      </c>
      <c r="E187" s="22">
        <v>40407</v>
      </c>
      <c r="F187" s="142">
        <f>+E187/D187%</f>
        <v>14.046742519841063</v>
      </c>
    </row>
    <row r="188" spans="1:6" ht="12.75">
      <c r="A188" s="105"/>
      <c r="B188" s="150" t="s">
        <v>12</v>
      </c>
      <c r="C188" s="22"/>
      <c r="D188" s="22"/>
      <c r="E188" s="22"/>
      <c r="F188" s="142"/>
    </row>
    <row r="189" spans="1:6" ht="12.75">
      <c r="A189" s="105"/>
      <c r="B189" s="150" t="s">
        <v>137</v>
      </c>
      <c r="C189" s="22">
        <v>9417</v>
      </c>
      <c r="D189" s="22">
        <v>9473</v>
      </c>
      <c r="E189" s="22">
        <v>5420</v>
      </c>
      <c r="F189" s="142">
        <f>+E189/D189%</f>
        <v>57.21524332312889</v>
      </c>
    </row>
    <row r="190" spans="1:6" ht="12.75">
      <c r="A190" s="105"/>
      <c r="B190" s="150" t="s">
        <v>177</v>
      </c>
      <c r="C190" s="22">
        <v>15000</v>
      </c>
      <c r="D190" s="22">
        <v>17000</v>
      </c>
      <c r="E190" s="22">
        <v>9500</v>
      </c>
      <c r="F190" s="142">
        <f>+E190/D190%</f>
        <v>55.88235294117647</v>
      </c>
    </row>
    <row r="191" spans="1:6" ht="12.75">
      <c r="A191" s="159" t="s">
        <v>80</v>
      </c>
      <c r="B191" s="24" t="s">
        <v>91</v>
      </c>
      <c r="C191" s="152">
        <f>SUM(C192,C196,C201,C207)</f>
        <v>733760</v>
      </c>
      <c r="D191" s="152">
        <f>SUM(D192,D196,D201,D207)</f>
        <v>762450</v>
      </c>
      <c r="E191" s="152">
        <f>SUM(E192,E196,E201,E207)</f>
        <v>302288</v>
      </c>
      <c r="F191" s="138">
        <f>+E191/D191%</f>
        <v>39.64692766738803</v>
      </c>
    </row>
    <row r="192" spans="1:6" ht="12.75">
      <c r="A192" s="105"/>
      <c r="B192" s="27" t="s">
        <v>178</v>
      </c>
      <c r="C192" s="22">
        <f>SUM(C193)</f>
        <v>0</v>
      </c>
      <c r="D192" s="22">
        <f>SUM(D193)</f>
        <v>16000</v>
      </c>
      <c r="E192" s="22">
        <f>SUM(E193)</f>
        <v>0</v>
      </c>
      <c r="F192" s="142">
        <f>+E192/D192%</f>
        <v>0</v>
      </c>
    </row>
    <row r="193" spans="1:6" ht="12.75">
      <c r="A193" s="105" t="s">
        <v>33</v>
      </c>
      <c r="B193" s="150" t="s">
        <v>132</v>
      </c>
      <c r="C193" s="22">
        <v>0</v>
      </c>
      <c r="D193" s="22">
        <v>16000</v>
      </c>
      <c r="E193" s="22">
        <v>0</v>
      </c>
      <c r="F193" s="142">
        <f>+E193/D193%</f>
        <v>0</v>
      </c>
    </row>
    <row r="194" spans="1:6" ht="12.75">
      <c r="A194" s="105"/>
      <c r="B194" s="150" t="s">
        <v>12</v>
      </c>
      <c r="C194" s="22"/>
      <c r="D194" s="22"/>
      <c r="E194" s="22"/>
      <c r="F194" s="142"/>
    </row>
    <row r="195" spans="1:6" ht="12.75">
      <c r="A195" s="105"/>
      <c r="B195" s="150" t="s">
        <v>135</v>
      </c>
      <c r="C195" s="22">
        <v>0</v>
      </c>
      <c r="D195" s="22">
        <v>16000</v>
      </c>
      <c r="E195" s="22">
        <v>0</v>
      </c>
      <c r="F195" s="142">
        <f>+E195/D195%</f>
        <v>0</v>
      </c>
    </row>
    <row r="196" spans="1:6" ht="12.75">
      <c r="A196" s="105"/>
      <c r="B196" s="27" t="s">
        <v>179</v>
      </c>
      <c r="C196" s="22">
        <f>SUM(C197)</f>
        <v>106832</v>
      </c>
      <c r="D196" s="22">
        <f>SUM(D197)</f>
        <v>106832</v>
      </c>
      <c r="E196" s="22">
        <f>SUM(E197)</f>
        <v>30973</v>
      </c>
      <c r="F196" s="142">
        <f>+E196/D196%</f>
        <v>28.992249513254457</v>
      </c>
    </row>
    <row r="197" spans="1:6" ht="12.75">
      <c r="A197" s="105" t="s">
        <v>10</v>
      </c>
      <c r="B197" s="150" t="s">
        <v>125</v>
      </c>
      <c r="C197" s="22">
        <v>106832</v>
      </c>
      <c r="D197" s="22">
        <v>106832</v>
      </c>
      <c r="E197" s="22">
        <v>30973</v>
      </c>
      <c r="F197" s="142">
        <f>+E197/D197%</f>
        <v>28.992249513254457</v>
      </c>
    </row>
    <row r="198" spans="1:6" ht="12.75">
      <c r="A198" s="105"/>
      <c r="B198" s="150" t="s">
        <v>12</v>
      </c>
      <c r="C198" s="22"/>
      <c r="D198" s="22"/>
      <c r="E198" s="22"/>
      <c r="F198" s="138"/>
    </row>
    <row r="199" spans="1:6" ht="12.75">
      <c r="A199" s="105"/>
      <c r="B199" s="150" t="s">
        <v>137</v>
      </c>
      <c r="C199" s="22">
        <v>18300</v>
      </c>
      <c r="D199" s="22">
        <v>33900</v>
      </c>
      <c r="E199" s="22">
        <v>9705</v>
      </c>
      <c r="F199" s="142">
        <f>+E199/D199%</f>
        <v>28.628318584070797</v>
      </c>
    </row>
    <row r="200" spans="1:6" ht="12.75">
      <c r="A200" s="105"/>
      <c r="B200" s="150" t="s">
        <v>180</v>
      </c>
      <c r="C200" s="22">
        <v>36000</v>
      </c>
      <c r="D200" s="22">
        <v>36000</v>
      </c>
      <c r="E200" s="22">
        <v>16425</v>
      </c>
      <c r="F200" s="142">
        <f>+E200/D200%</f>
        <v>45.625</v>
      </c>
    </row>
    <row r="201" spans="1:6" ht="12.75">
      <c r="A201" s="105"/>
      <c r="B201" s="27" t="s">
        <v>181</v>
      </c>
      <c r="C201" s="22">
        <f>SUM(C202)</f>
        <v>626928</v>
      </c>
      <c r="D201" s="22">
        <f>SUM(D202)</f>
        <v>638373</v>
      </c>
      <c r="E201" s="22">
        <f>SUM(E202)</f>
        <v>270190</v>
      </c>
      <c r="F201" s="142">
        <f>+E201/D201%</f>
        <v>42.32478503946752</v>
      </c>
    </row>
    <row r="202" spans="1:6" ht="13.5" customHeight="1">
      <c r="A202" s="105" t="s">
        <v>10</v>
      </c>
      <c r="B202" s="150" t="s">
        <v>125</v>
      </c>
      <c r="C202" s="22">
        <v>626928</v>
      </c>
      <c r="D202" s="22">
        <v>638373</v>
      </c>
      <c r="E202" s="22">
        <v>270190</v>
      </c>
      <c r="F202" s="142">
        <f>+E202/D202%</f>
        <v>42.32478503946752</v>
      </c>
    </row>
    <row r="203" spans="1:6" ht="13.5" customHeight="1">
      <c r="A203" s="105"/>
      <c r="B203" s="150" t="s">
        <v>12</v>
      </c>
      <c r="C203" s="22"/>
      <c r="D203" s="22"/>
      <c r="E203" s="22"/>
      <c r="F203" s="142"/>
    </row>
    <row r="204" spans="1:6" ht="12.75">
      <c r="A204" s="105"/>
      <c r="B204" s="150" t="s">
        <v>137</v>
      </c>
      <c r="C204" s="22">
        <v>334323</v>
      </c>
      <c r="D204" s="22">
        <v>366661</v>
      </c>
      <c r="E204" s="22">
        <v>165128</v>
      </c>
      <c r="F204" s="142">
        <f>+E204/D204%</f>
        <v>45.03560509571511</v>
      </c>
    </row>
    <row r="205" spans="1:6" ht="12.75">
      <c r="A205" s="105"/>
      <c r="B205" s="150" t="s">
        <v>180</v>
      </c>
      <c r="C205" s="22">
        <v>81000</v>
      </c>
      <c r="D205" s="22">
        <v>81000</v>
      </c>
      <c r="E205" s="22">
        <v>38640</v>
      </c>
      <c r="F205" s="142">
        <f>+E205/D205%</f>
        <v>47.7037037037037</v>
      </c>
    </row>
    <row r="206" spans="1:6" ht="12.75">
      <c r="A206" s="105"/>
      <c r="B206" s="150" t="s">
        <v>138</v>
      </c>
      <c r="C206" s="22">
        <v>0</v>
      </c>
      <c r="D206" s="22">
        <v>1500</v>
      </c>
      <c r="E206" s="22">
        <v>0</v>
      </c>
      <c r="F206" s="142">
        <f>+E206/D206%</f>
        <v>0</v>
      </c>
    </row>
    <row r="207" spans="1:6" ht="12.75">
      <c r="A207" s="105"/>
      <c r="B207" s="27" t="s">
        <v>182</v>
      </c>
      <c r="C207" s="22">
        <f>SUM(C208)</f>
        <v>0</v>
      </c>
      <c r="D207" s="22">
        <f>SUM(D208)</f>
        <v>1245</v>
      </c>
      <c r="E207" s="22">
        <f>SUM(E208)</f>
        <v>1125</v>
      </c>
      <c r="F207" s="142">
        <f>+E207/D207%</f>
        <v>90.36144578313254</v>
      </c>
    </row>
    <row r="208" spans="1:6" ht="12.75">
      <c r="A208" s="105" t="s">
        <v>10</v>
      </c>
      <c r="B208" s="150" t="s">
        <v>125</v>
      </c>
      <c r="C208" s="22">
        <v>0</v>
      </c>
      <c r="D208" s="22">
        <v>1245</v>
      </c>
      <c r="E208" s="22">
        <v>1125</v>
      </c>
      <c r="F208" s="142">
        <f>+E208/D208%</f>
        <v>90.36144578313254</v>
      </c>
    </row>
    <row r="209" spans="1:6" ht="12.75">
      <c r="A209" s="105"/>
      <c r="B209" s="150" t="s">
        <v>12</v>
      </c>
      <c r="C209" s="22"/>
      <c r="D209" s="22"/>
      <c r="E209" s="22"/>
      <c r="F209" s="142"/>
    </row>
    <row r="210" spans="1:6" ht="12.75">
      <c r="A210" s="105"/>
      <c r="B210" s="150" t="s">
        <v>137</v>
      </c>
      <c r="C210" s="22">
        <v>0</v>
      </c>
      <c r="D210" s="22">
        <v>1125</v>
      </c>
      <c r="E210" s="22">
        <v>1125</v>
      </c>
      <c r="F210" s="142">
        <f>+E210/D210%</f>
        <v>100</v>
      </c>
    </row>
    <row r="211" spans="1:6" ht="12.75">
      <c r="A211" s="159" t="s">
        <v>90</v>
      </c>
      <c r="B211" s="24" t="s">
        <v>94</v>
      </c>
      <c r="C211" s="21">
        <f>SUM(C212,C217,C221,C228,C234,C240,C242,C246,C250)</f>
        <v>14986032</v>
      </c>
      <c r="D211" s="21">
        <f>SUM(D212,D217,D221,D228,D234,D240,D242,D246,D250)</f>
        <v>15113738</v>
      </c>
      <c r="E211" s="21">
        <f>SUM(E212,E217,E221,E228,E234,E240,E242,E246,E250)</f>
        <v>6847817</v>
      </c>
      <c r="F211" s="138">
        <f>+E211/D211%</f>
        <v>45.30855966935513</v>
      </c>
    </row>
    <row r="212" spans="1:6" ht="12.75">
      <c r="A212" s="105"/>
      <c r="B212" s="27" t="s">
        <v>183</v>
      </c>
      <c r="C212" s="22">
        <f>SUM(C213,C216)</f>
        <v>1218613</v>
      </c>
      <c r="D212" s="22">
        <f>SUM(D213,D216)</f>
        <v>1241943</v>
      </c>
      <c r="E212" s="22">
        <f>SUM(E213,E216)</f>
        <v>526872</v>
      </c>
      <c r="F212" s="142">
        <f>+E212/D212%</f>
        <v>42.423202997239</v>
      </c>
    </row>
    <row r="213" spans="1:6" ht="12.75">
      <c r="A213" s="105" t="s">
        <v>10</v>
      </c>
      <c r="B213" s="150" t="s">
        <v>125</v>
      </c>
      <c r="C213" s="22">
        <v>1118613</v>
      </c>
      <c r="D213" s="22">
        <v>1141943</v>
      </c>
      <c r="E213" s="22">
        <v>526737</v>
      </c>
      <c r="F213" s="142">
        <f>+E213/D213%</f>
        <v>46.12638284047453</v>
      </c>
    </row>
    <row r="214" spans="1:6" ht="12.75">
      <c r="A214" s="105"/>
      <c r="B214" s="150" t="s">
        <v>12</v>
      </c>
      <c r="C214" s="22"/>
      <c r="D214" s="22"/>
      <c r="E214" s="22"/>
      <c r="F214" s="142"/>
    </row>
    <row r="215" spans="1:6" ht="12.75">
      <c r="A215" s="105"/>
      <c r="B215" s="150" t="s">
        <v>137</v>
      </c>
      <c r="C215" s="22">
        <v>390066</v>
      </c>
      <c r="D215" s="22">
        <v>412223</v>
      </c>
      <c r="E215" s="22">
        <v>207265</v>
      </c>
      <c r="F215" s="142">
        <f>+E215/D215%</f>
        <v>50.27982426987335</v>
      </c>
    </row>
    <row r="216" spans="1:6" ht="12.75">
      <c r="A216" s="105" t="s">
        <v>155</v>
      </c>
      <c r="B216" s="150" t="s">
        <v>132</v>
      </c>
      <c r="C216" s="22">
        <v>100000</v>
      </c>
      <c r="D216" s="22">
        <v>100000</v>
      </c>
      <c r="E216" s="22">
        <v>135</v>
      </c>
      <c r="F216" s="142">
        <f>+E216/D216%</f>
        <v>0.135</v>
      </c>
    </row>
    <row r="217" spans="1:6" ht="12.75">
      <c r="A217" s="105"/>
      <c r="B217" s="27" t="s">
        <v>184</v>
      </c>
      <c r="C217" s="22">
        <f>SUM(C218)</f>
        <v>793884</v>
      </c>
      <c r="D217" s="22">
        <f>SUM(D218)</f>
        <v>836101</v>
      </c>
      <c r="E217" s="22">
        <f>SUM(E218)</f>
        <v>405549</v>
      </c>
      <c r="F217" s="142">
        <f>+E217/D217%</f>
        <v>48.50478590505214</v>
      </c>
    </row>
    <row r="218" spans="1:6" ht="12.75">
      <c r="A218" s="105" t="s">
        <v>140</v>
      </c>
      <c r="B218" s="150" t="s">
        <v>125</v>
      </c>
      <c r="C218" s="22">
        <v>793884</v>
      </c>
      <c r="D218" s="22">
        <v>836101</v>
      </c>
      <c r="E218" s="22">
        <v>405549</v>
      </c>
      <c r="F218" s="142">
        <f>+E218/D218%</f>
        <v>48.50478590505214</v>
      </c>
    </row>
    <row r="219" spans="1:6" ht="12.75">
      <c r="A219" s="105"/>
      <c r="B219" s="150" t="s">
        <v>12</v>
      </c>
      <c r="C219" s="22"/>
      <c r="D219" s="22"/>
      <c r="E219" s="22"/>
      <c r="F219" s="142"/>
    </row>
    <row r="220" spans="1:6" ht="12.75">
      <c r="A220" s="105"/>
      <c r="B220" s="150" t="s">
        <v>137</v>
      </c>
      <c r="C220" s="22">
        <v>566547</v>
      </c>
      <c r="D220" s="22">
        <v>606825</v>
      </c>
      <c r="E220" s="22">
        <v>301444</v>
      </c>
      <c r="F220" s="142">
        <f>+E220/D220%</f>
        <v>49.675606641123885</v>
      </c>
    </row>
    <row r="221" spans="1:6" ht="45">
      <c r="A221" s="105"/>
      <c r="B221" s="27" t="s">
        <v>185</v>
      </c>
      <c r="C221" s="22">
        <f>SUM(C222)</f>
        <v>7562553</v>
      </c>
      <c r="D221" s="22">
        <f>SUM(D222)</f>
        <v>7566596</v>
      </c>
      <c r="E221" s="22">
        <f>SUM(E222)</f>
        <v>3562028</v>
      </c>
      <c r="F221" s="142">
        <f>+E221/D221%</f>
        <v>47.07569956159943</v>
      </c>
    </row>
    <row r="222" spans="1:6" ht="12.75">
      <c r="A222" s="105" t="s">
        <v>140</v>
      </c>
      <c r="B222" s="150" t="s">
        <v>125</v>
      </c>
      <c r="C222" s="22">
        <v>7562553</v>
      </c>
      <c r="D222" s="22">
        <v>7566596</v>
      </c>
      <c r="E222" s="22">
        <v>3562028</v>
      </c>
      <c r="F222" s="142">
        <f>+E222/D222%</f>
        <v>47.07569956159943</v>
      </c>
    </row>
    <row r="223" spans="1:6" ht="12.75">
      <c r="A223" s="105"/>
      <c r="B223" s="150" t="s">
        <v>12</v>
      </c>
      <c r="C223" s="22"/>
      <c r="D223" s="22"/>
      <c r="E223" s="22"/>
      <c r="F223" s="142"/>
    </row>
    <row r="224" spans="1:6" ht="12.75">
      <c r="A224" s="105"/>
      <c r="B224" s="150" t="s">
        <v>137</v>
      </c>
      <c r="C224" s="22">
        <v>180351</v>
      </c>
      <c r="D224" s="22">
        <v>183883</v>
      </c>
      <c r="E224" s="22">
        <v>100198</v>
      </c>
      <c r="F224" s="142">
        <f>+E224/D224%</f>
        <v>54.49008336822871</v>
      </c>
    </row>
    <row r="225" spans="1:6" ht="12.75">
      <c r="A225" s="105"/>
      <c r="B225" s="150" t="s">
        <v>128</v>
      </c>
      <c r="C225" s="22">
        <v>21370</v>
      </c>
      <c r="D225" s="22">
        <v>21370</v>
      </c>
      <c r="E225" s="22">
        <v>5915</v>
      </c>
      <c r="F225" s="142">
        <f>+E225/D225%</f>
        <v>27.67898923724848</v>
      </c>
    </row>
    <row r="226" spans="1:6" ht="12.75">
      <c r="A226" s="105"/>
      <c r="B226" s="150" t="s">
        <v>12</v>
      </c>
      <c r="C226" s="22"/>
      <c r="D226" s="22"/>
      <c r="E226" s="22"/>
      <c r="F226" s="142"/>
    </row>
    <row r="227" spans="1:6" ht="22.5" customHeight="1">
      <c r="A227" s="105"/>
      <c r="B227" s="150" t="s">
        <v>186</v>
      </c>
      <c r="C227" s="22">
        <v>21370</v>
      </c>
      <c r="D227" s="22">
        <v>21370</v>
      </c>
      <c r="E227" s="22">
        <v>5915</v>
      </c>
      <c r="F227" s="142">
        <f>+E227/D227%</f>
        <v>27.67898923724848</v>
      </c>
    </row>
    <row r="228" spans="1:6" ht="67.5">
      <c r="A228" s="105"/>
      <c r="B228" s="27" t="s">
        <v>523</v>
      </c>
      <c r="C228" s="22">
        <f>SUM(C229)</f>
        <v>37240</v>
      </c>
      <c r="D228" s="22">
        <f>SUM(D229)</f>
        <v>37502</v>
      </c>
      <c r="E228" s="22">
        <f>SUM(E229)</f>
        <v>14687</v>
      </c>
      <c r="F228" s="142">
        <f>+E228/D228%</f>
        <v>39.16324462695323</v>
      </c>
    </row>
    <row r="229" spans="1:6" ht="12.75">
      <c r="A229" s="105" t="s">
        <v>10</v>
      </c>
      <c r="B229" s="150" t="s">
        <v>125</v>
      </c>
      <c r="C229" s="22">
        <v>37240</v>
      </c>
      <c r="D229" s="22">
        <v>37502</v>
      </c>
      <c r="E229" s="22">
        <v>14687</v>
      </c>
      <c r="F229" s="142">
        <f>+E229/D229%</f>
        <v>39.16324462695323</v>
      </c>
    </row>
    <row r="230" spans="1:6" ht="12.75">
      <c r="A230" s="105"/>
      <c r="B230" s="150" t="s">
        <v>12</v>
      </c>
      <c r="C230" s="22"/>
      <c r="D230" s="22"/>
      <c r="E230" s="22"/>
      <c r="F230" s="142"/>
    </row>
    <row r="231" spans="1:6" ht="12.75">
      <c r="A231" s="105"/>
      <c r="B231" s="150" t="s">
        <v>128</v>
      </c>
      <c r="C231" s="22">
        <v>0</v>
      </c>
      <c r="D231" s="22">
        <v>262</v>
      </c>
      <c r="E231" s="22">
        <v>261</v>
      </c>
      <c r="F231" s="142">
        <f>+E231/D231%</f>
        <v>99.61832061068702</v>
      </c>
    </row>
    <row r="232" spans="1:6" ht="12.75">
      <c r="A232" s="105"/>
      <c r="B232" s="150" t="s">
        <v>12</v>
      </c>
      <c r="C232" s="22"/>
      <c r="D232" s="22"/>
      <c r="E232" s="22"/>
      <c r="F232" s="142"/>
    </row>
    <row r="233" spans="1:6" ht="21" customHeight="1">
      <c r="A233" s="105"/>
      <c r="B233" s="150" t="s">
        <v>186</v>
      </c>
      <c r="C233" s="22">
        <v>0</v>
      </c>
      <c r="D233" s="22">
        <v>262</v>
      </c>
      <c r="E233" s="22">
        <v>261</v>
      </c>
      <c r="F233" s="142">
        <f>+E233/D233%</f>
        <v>99.61832061068702</v>
      </c>
    </row>
    <row r="234" spans="1:6" ht="22.5">
      <c r="A234" s="105"/>
      <c r="B234" s="27" t="s">
        <v>187</v>
      </c>
      <c r="C234" s="22">
        <f>SUM(C235)</f>
        <v>1474334</v>
      </c>
      <c r="D234" s="22">
        <f>SUM(D235)</f>
        <v>1462334</v>
      </c>
      <c r="E234" s="22">
        <f>SUM(E235)</f>
        <v>582971</v>
      </c>
      <c r="F234" s="142">
        <f>+E234/D234%</f>
        <v>39.86578989478464</v>
      </c>
    </row>
    <row r="235" spans="1:6" ht="12.75">
      <c r="A235" s="105" t="s">
        <v>10</v>
      </c>
      <c r="B235" s="150" t="s">
        <v>125</v>
      </c>
      <c r="C235" s="22">
        <v>1474334</v>
      </c>
      <c r="D235" s="22">
        <v>1462334</v>
      </c>
      <c r="E235" s="22">
        <v>582971</v>
      </c>
      <c r="F235" s="142">
        <f>+E235/D235%</f>
        <v>39.86578989478464</v>
      </c>
    </row>
    <row r="236" spans="1:6" ht="12.75">
      <c r="A236" s="105"/>
      <c r="B236" s="150" t="s">
        <v>12</v>
      </c>
      <c r="C236" s="22"/>
      <c r="D236" s="22"/>
      <c r="E236" s="22"/>
      <c r="F236" s="142"/>
    </row>
    <row r="237" spans="1:6" ht="12.75">
      <c r="A237" s="105"/>
      <c r="B237" s="150" t="s">
        <v>128</v>
      </c>
      <c r="C237" s="22">
        <v>3000</v>
      </c>
      <c r="D237" s="22">
        <v>6000</v>
      </c>
      <c r="E237" s="22">
        <v>3986</v>
      </c>
      <c r="F237" s="142">
        <f>+E237/D237%</f>
        <v>66.43333333333334</v>
      </c>
    </row>
    <row r="238" spans="1:6" ht="12.75">
      <c r="A238" s="105"/>
      <c r="B238" s="150" t="s">
        <v>12</v>
      </c>
      <c r="C238" s="22"/>
      <c r="D238" s="22"/>
      <c r="E238" s="22"/>
      <c r="F238" s="142"/>
    </row>
    <row r="239" spans="1:6" ht="21.75" customHeight="1">
      <c r="A239" s="105"/>
      <c r="B239" s="150" t="s">
        <v>186</v>
      </c>
      <c r="C239" s="22">
        <v>3000</v>
      </c>
      <c r="D239" s="22">
        <v>6000</v>
      </c>
      <c r="E239" s="22">
        <v>3986</v>
      </c>
      <c r="F239" s="142">
        <f>+E239/D239%</f>
        <v>66.43333333333334</v>
      </c>
    </row>
    <row r="240" spans="1:6" ht="13.5" customHeight="1">
      <c r="A240" s="105"/>
      <c r="B240" s="27" t="s">
        <v>188</v>
      </c>
      <c r="C240" s="22">
        <f>SUM(C241)</f>
        <v>1470000</v>
      </c>
      <c r="D240" s="22">
        <f>SUM(D241)</f>
        <v>1320000</v>
      </c>
      <c r="E240" s="22">
        <f>SUM(E241)</f>
        <v>497918</v>
      </c>
      <c r="F240" s="142">
        <f>+E240/D240%</f>
        <v>37.721060606060604</v>
      </c>
    </row>
    <row r="241" spans="1:6" ht="12.75">
      <c r="A241" s="105" t="s">
        <v>10</v>
      </c>
      <c r="B241" s="150" t="s">
        <v>125</v>
      </c>
      <c r="C241" s="22">
        <v>1470000</v>
      </c>
      <c r="D241" s="22">
        <v>1320000</v>
      </c>
      <c r="E241" s="22">
        <v>497918</v>
      </c>
      <c r="F241" s="142">
        <f>+E241/D241%</f>
        <v>37.721060606060604</v>
      </c>
    </row>
    <row r="242" spans="1:6" ht="12.75">
      <c r="A242" s="105"/>
      <c r="B242" s="27" t="s">
        <v>189</v>
      </c>
      <c r="C242" s="22">
        <f>SUM(C243)</f>
        <v>1897847</v>
      </c>
      <c r="D242" s="22">
        <f>SUM(D243)</f>
        <v>1998748</v>
      </c>
      <c r="E242" s="22">
        <f>SUM(E243)</f>
        <v>941196</v>
      </c>
      <c r="F242" s="142">
        <f>+E242/D242%</f>
        <v>47.08927788795786</v>
      </c>
    </row>
    <row r="243" spans="1:6" ht="12.75">
      <c r="A243" s="105" t="s">
        <v>10</v>
      </c>
      <c r="B243" s="150" t="s">
        <v>125</v>
      </c>
      <c r="C243" s="22">
        <v>1897847</v>
      </c>
      <c r="D243" s="22">
        <v>1998748</v>
      </c>
      <c r="E243" s="22">
        <v>941196</v>
      </c>
      <c r="F243" s="142">
        <f>+E243/D243%</f>
        <v>47.08927788795786</v>
      </c>
    </row>
    <row r="244" spans="1:6" ht="12.75">
      <c r="A244" s="105"/>
      <c r="B244" s="150" t="s">
        <v>12</v>
      </c>
      <c r="C244" s="22"/>
      <c r="D244" s="22"/>
      <c r="E244" s="22"/>
      <c r="F244" s="142"/>
    </row>
    <row r="245" spans="1:6" ht="12.75">
      <c r="A245" s="105"/>
      <c r="B245" s="150" t="s">
        <v>137</v>
      </c>
      <c r="C245" s="22">
        <v>1604301</v>
      </c>
      <c r="D245" s="22">
        <v>1701275</v>
      </c>
      <c r="E245" s="22">
        <v>823073</v>
      </c>
      <c r="F245" s="142">
        <f>+E245/D245%</f>
        <v>48.37977399303463</v>
      </c>
    </row>
    <row r="246" spans="1:6" ht="22.5">
      <c r="A246" s="105"/>
      <c r="B246" s="27" t="s">
        <v>190</v>
      </c>
      <c r="C246" s="22">
        <f>SUM(C247)</f>
        <v>303527</v>
      </c>
      <c r="D246" s="22">
        <f>SUM(D247)</f>
        <v>303527</v>
      </c>
      <c r="E246" s="22">
        <f>SUM(E247)</f>
        <v>137489</v>
      </c>
      <c r="F246" s="142">
        <f>+E246/D246%</f>
        <v>45.297123484895906</v>
      </c>
    </row>
    <row r="247" spans="1:6" ht="12.75">
      <c r="A247" s="105" t="s">
        <v>10</v>
      </c>
      <c r="B247" s="150" t="s">
        <v>125</v>
      </c>
      <c r="C247" s="22">
        <v>303527</v>
      </c>
      <c r="D247" s="22">
        <v>303527</v>
      </c>
      <c r="E247" s="22">
        <v>137489</v>
      </c>
      <c r="F247" s="142">
        <f>+E247/D247%</f>
        <v>45.297123484895906</v>
      </c>
    </row>
    <row r="248" spans="1:6" ht="12.75">
      <c r="A248" s="105"/>
      <c r="B248" s="150" t="s">
        <v>12</v>
      </c>
      <c r="C248" s="22"/>
      <c r="D248" s="22"/>
      <c r="E248" s="22"/>
      <c r="F248" s="142"/>
    </row>
    <row r="249" spans="1:6" ht="12.75">
      <c r="A249" s="105"/>
      <c r="B249" s="150" t="s">
        <v>137</v>
      </c>
      <c r="C249" s="22">
        <v>57694</v>
      </c>
      <c r="D249" s="22">
        <v>57694</v>
      </c>
      <c r="E249" s="22">
        <v>23080</v>
      </c>
      <c r="F249" s="142">
        <f>+E249/D249%</f>
        <v>40.00415987797691</v>
      </c>
    </row>
    <row r="250" spans="1:6" ht="12.75">
      <c r="A250" s="105"/>
      <c r="B250" s="27" t="s">
        <v>191</v>
      </c>
      <c r="C250" s="22">
        <f>SUM(C251)</f>
        <v>228034</v>
      </c>
      <c r="D250" s="22">
        <f>SUM(D251)</f>
        <v>346987</v>
      </c>
      <c r="E250" s="22">
        <f>SUM(E251)</f>
        <v>179107</v>
      </c>
      <c r="F250" s="142">
        <f>+E250/D250%</f>
        <v>51.61778395156015</v>
      </c>
    </row>
    <row r="251" spans="1:6" ht="12.75">
      <c r="A251" s="105" t="s">
        <v>10</v>
      </c>
      <c r="B251" s="150" t="s">
        <v>125</v>
      </c>
      <c r="C251" s="22">
        <v>228034</v>
      </c>
      <c r="D251" s="22">
        <v>346987</v>
      </c>
      <c r="E251" s="22">
        <v>179107</v>
      </c>
      <c r="F251" s="142">
        <f>+E251/D251%</f>
        <v>51.61778395156015</v>
      </c>
    </row>
    <row r="252" spans="1:6" ht="12.75">
      <c r="A252" s="105"/>
      <c r="B252" s="150" t="s">
        <v>12</v>
      </c>
      <c r="C252" s="22"/>
      <c r="D252" s="22"/>
      <c r="E252" s="22"/>
      <c r="F252" s="142"/>
    </row>
    <row r="253" spans="1:6" ht="12.75">
      <c r="A253" s="105"/>
      <c r="B253" s="150" t="s">
        <v>137</v>
      </c>
      <c r="C253" s="22">
        <v>20012</v>
      </c>
      <c r="D253" s="22">
        <v>20012</v>
      </c>
      <c r="E253" s="22">
        <v>5085</v>
      </c>
      <c r="F253" s="142">
        <f aca="true" t="shared" si="8" ref="F253:F258">+E253/D253%</f>
        <v>25.409754147511492</v>
      </c>
    </row>
    <row r="254" spans="1:6" ht="12.75">
      <c r="A254" s="105"/>
      <c r="B254" s="150" t="s">
        <v>177</v>
      </c>
      <c r="C254" s="22">
        <v>62400</v>
      </c>
      <c r="D254" s="22">
        <v>62400</v>
      </c>
      <c r="E254" s="22">
        <v>40250</v>
      </c>
      <c r="F254" s="142">
        <f t="shared" si="8"/>
        <v>64.50320512820512</v>
      </c>
    </row>
    <row r="255" spans="1:6" ht="14.25" customHeight="1">
      <c r="A255" s="105"/>
      <c r="B255" s="150" t="s">
        <v>138</v>
      </c>
      <c r="C255" s="22">
        <v>8500</v>
      </c>
      <c r="D255" s="22">
        <v>13500</v>
      </c>
      <c r="E255" s="22">
        <v>0</v>
      </c>
      <c r="F255" s="142">
        <f t="shared" si="8"/>
        <v>0</v>
      </c>
    </row>
    <row r="256" spans="1:6" ht="12.75">
      <c r="A256" s="159" t="s">
        <v>93</v>
      </c>
      <c r="B256" s="24" t="s">
        <v>101</v>
      </c>
      <c r="C256" s="21">
        <f>SUM(C257,C261,C267,C271,C275)</f>
        <v>1439848</v>
      </c>
      <c r="D256" s="21">
        <f>SUM(D257,D261,D267,D271,D275)</f>
        <v>1618728</v>
      </c>
      <c r="E256" s="21">
        <f>SUM(E257,E261,E267,E271,E275)</f>
        <v>787823</v>
      </c>
      <c r="F256" s="138">
        <f t="shared" si="8"/>
        <v>48.669263767600235</v>
      </c>
    </row>
    <row r="257" spans="1:6" ht="12.75">
      <c r="A257" s="105"/>
      <c r="B257" s="27" t="s">
        <v>192</v>
      </c>
      <c r="C257" s="22">
        <f>SUM(C258)</f>
        <v>810617</v>
      </c>
      <c r="D257" s="22">
        <f>SUM(D258)</f>
        <v>839662</v>
      </c>
      <c r="E257" s="22">
        <f>SUM(E258)</f>
        <v>451470</v>
      </c>
      <c r="F257" s="142">
        <f t="shared" si="8"/>
        <v>53.76806381615459</v>
      </c>
    </row>
    <row r="258" spans="1:6" ht="12.75">
      <c r="A258" s="105" t="s">
        <v>10</v>
      </c>
      <c r="B258" s="150" t="s">
        <v>125</v>
      </c>
      <c r="C258" s="22">
        <v>810617</v>
      </c>
      <c r="D258" s="22">
        <v>839662</v>
      </c>
      <c r="E258" s="22">
        <v>451470</v>
      </c>
      <c r="F258" s="142">
        <f t="shared" si="8"/>
        <v>53.76806381615459</v>
      </c>
    </row>
    <row r="259" spans="1:6" ht="12.75">
      <c r="A259" s="105"/>
      <c r="B259" s="150" t="s">
        <v>12</v>
      </c>
      <c r="C259" s="22"/>
      <c r="D259" s="22"/>
      <c r="E259" s="22"/>
      <c r="F259" s="142"/>
    </row>
    <row r="260" spans="1:6" ht="12.75">
      <c r="A260" s="105"/>
      <c r="B260" s="150" t="s">
        <v>137</v>
      </c>
      <c r="C260" s="22">
        <v>682725</v>
      </c>
      <c r="D260" s="22">
        <v>714360</v>
      </c>
      <c r="E260" s="22">
        <v>393530</v>
      </c>
      <c r="F260" s="142">
        <f>+E260/D260%</f>
        <v>55.0884707990369</v>
      </c>
    </row>
    <row r="261" spans="1:6" ht="33.75">
      <c r="A261" s="105"/>
      <c r="B261" s="27" t="s">
        <v>193</v>
      </c>
      <c r="C261" s="22">
        <f>SUM(C262)</f>
        <v>220865</v>
      </c>
      <c r="D261" s="22">
        <f>SUM(D262)</f>
        <v>272665</v>
      </c>
      <c r="E261" s="22">
        <f>SUM(E262)</f>
        <v>148558</v>
      </c>
      <c r="F261" s="142">
        <f>+E261/D261%</f>
        <v>54.48370711312416</v>
      </c>
    </row>
    <row r="262" spans="1:6" ht="12.75">
      <c r="A262" s="105" t="s">
        <v>10</v>
      </c>
      <c r="B262" s="150" t="s">
        <v>125</v>
      </c>
      <c r="C262" s="22">
        <v>220865</v>
      </c>
      <c r="D262" s="22">
        <v>272665</v>
      </c>
      <c r="E262" s="22">
        <v>148558</v>
      </c>
      <c r="F262" s="142">
        <f>+E262/D262%</f>
        <v>54.48370711312416</v>
      </c>
    </row>
    <row r="263" spans="1:6" ht="12.75">
      <c r="A263" s="105"/>
      <c r="B263" s="150" t="s">
        <v>12</v>
      </c>
      <c r="C263" s="22"/>
      <c r="D263" s="22"/>
      <c r="E263" s="22"/>
      <c r="F263" s="142"/>
    </row>
    <row r="264" spans="1:6" ht="12.75">
      <c r="A264" s="105"/>
      <c r="B264" s="150" t="s">
        <v>137</v>
      </c>
      <c r="C264" s="22">
        <v>11268</v>
      </c>
      <c r="D264" s="22">
        <v>9168</v>
      </c>
      <c r="E264" s="22">
        <v>3734</v>
      </c>
      <c r="F264" s="142">
        <f>+E264/D264%</f>
        <v>40.72862129144851</v>
      </c>
    </row>
    <row r="265" spans="1:6" ht="12.75">
      <c r="A265" s="105"/>
      <c r="B265" s="150" t="s">
        <v>177</v>
      </c>
      <c r="C265" s="22">
        <v>163925</v>
      </c>
      <c r="D265" s="22">
        <v>153925</v>
      </c>
      <c r="E265" s="22">
        <v>70440</v>
      </c>
      <c r="F265" s="142">
        <f>+E265/D265%</f>
        <v>45.76254669481891</v>
      </c>
    </row>
    <row r="266" spans="1:6" ht="12.75">
      <c r="A266" s="105"/>
      <c r="B266" s="150" t="s">
        <v>138</v>
      </c>
      <c r="C266" s="22">
        <v>2500</v>
      </c>
      <c r="D266" s="22">
        <v>5500</v>
      </c>
      <c r="E266" s="22">
        <v>428</v>
      </c>
      <c r="F266" s="142">
        <f>+E266/D266%</f>
        <v>7.781818181818182</v>
      </c>
    </row>
    <row r="267" spans="1:6" ht="12.75">
      <c r="A267" s="105"/>
      <c r="B267" s="27" t="s">
        <v>194</v>
      </c>
      <c r="C267" s="22">
        <f>SUM(C268)</f>
        <v>319170</v>
      </c>
      <c r="D267" s="22">
        <f>SUM(D268)</f>
        <v>417205</v>
      </c>
      <c r="E267" s="22">
        <f>SUM(E268)</f>
        <v>146914</v>
      </c>
      <c r="F267" s="142">
        <f>+E267/D267%</f>
        <v>35.213863688114955</v>
      </c>
    </row>
    <row r="268" spans="1:6" ht="12.75">
      <c r="A268" s="105" t="s">
        <v>140</v>
      </c>
      <c r="B268" s="150" t="s">
        <v>125</v>
      </c>
      <c r="C268" s="22">
        <v>319170</v>
      </c>
      <c r="D268" s="22">
        <v>417205</v>
      </c>
      <c r="E268" s="22">
        <v>146914</v>
      </c>
      <c r="F268" s="142">
        <f>+E268/D268%</f>
        <v>35.213863688114955</v>
      </c>
    </row>
    <row r="269" spans="1:6" ht="12.75">
      <c r="A269" s="105"/>
      <c r="B269" s="150" t="s">
        <v>12</v>
      </c>
      <c r="C269" s="22" t="s">
        <v>195</v>
      </c>
      <c r="D269" s="22"/>
      <c r="E269" s="22"/>
      <c r="F269" s="142"/>
    </row>
    <row r="270" spans="1:6" ht="12.75">
      <c r="A270" s="105"/>
      <c r="B270" s="150" t="s">
        <v>138</v>
      </c>
      <c r="C270" s="22">
        <v>4000</v>
      </c>
      <c r="D270" s="22">
        <v>4000</v>
      </c>
      <c r="E270" s="22">
        <v>1095</v>
      </c>
      <c r="F270" s="142">
        <f>+E270/D270%</f>
        <v>27.375</v>
      </c>
    </row>
    <row r="271" spans="1:6" ht="22.5" customHeight="1">
      <c r="A271" s="105"/>
      <c r="B271" s="27" t="s">
        <v>196</v>
      </c>
      <c r="C271" s="22">
        <f>SUM(C272)</f>
        <v>84000</v>
      </c>
      <c r="D271" s="22">
        <f>SUM(D272)</f>
        <v>84000</v>
      </c>
      <c r="E271" s="22">
        <f>SUM(E272)</f>
        <v>40550</v>
      </c>
      <c r="F271" s="142">
        <f>+E271/D271%</f>
        <v>48.273809523809526</v>
      </c>
    </row>
    <row r="272" spans="1:6" ht="12.75">
      <c r="A272" s="105" t="s">
        <v>10</v>
      </c>
      <c r="B272" s="150" t="s">
        <v>125</v>
      </c>
      <c r="C272" s="22">
        <v>84000</v>
      </c>
      <c r="D272" s="22">
        <v>84000</v>
      </c>
      <c r="E272" s="22">
        <v>40550</v>
      </c>
      <c r="F272" s="142">
        <f>+E272/D272%</f>
        <v>48.273809523809526</v>
      </c>
    </row>
    <row r="273" spans="1:6" ht="12.75">
      <c r="A273" s="105"/>
      <c r="B273" s="150" t="s">
        <v>12</v>
      </c>
      <c r="C273" s="22"/>
      <c r="D273" s="22"/>
      <c r="E273" s="22"/>
      <c r="F273" s="142"/>
    </row>
    <row r="274" spans="1:6" ht="12.75">
      <c r="A274" s="105"/>
      <c r="B274" s="150" t="s">
        <v>177</v>
      </c>
      <c r="C274" s="22">
        <v>84000</v>
      </c>
      <c r="D274" s="22">
        <v>84000</v>
      </c>
      <c r="E274" s="22">
        <v>40550</v>
      </c>
      <c r="F274" s="142">
        <f aca="true" t="shared" si="9" ref="F274:F281">+E274/D274%</f>
        <v>48.273809523809526</v>
      </c>
    </row>
    <row r="275" spans="1:6" ht="22.5">
      <c r="A275" s="105"/>
      <c r="B275" s="27" t="s">
        <v>197</v>
      </c>
      <c r="C275" s="22">
        <f>SUM(C276)</f>
        <v>5196</v>
      </c>
      <c r="D275" s="22">
        <f>SUM(D276)</f>
        <v>5196</v>
      </c>
      <c r="E275" s="22">
        <f>SUM(E276)</f>
        <v>331</v>
      </c>
      <c r="F275" s="142">
        <f t="shared" si="9"/>
        <v>6.370284834488068</v>
      </c>
    </row>
    <row r="276" spans="1:6" ht="12.75">
      <c r="A276" s="105" t="s">
        <v>10</v>
      </c>
      <c r="B276" s="150" t="s">
        <v>125</v>
      </c>
      <c r="C276" s="22">
        <v>5196</v>
      </c>
      <c r="D276" s="22">
        <v>5196</v>
      </c>
      <c r="E276" s="22">
        <v>331</v>
      </c>
      <c r="F276" s="142">
        <f t="shared" si="9"/>
        <v>6.370284834488068</v>
      </c>
    </row>
    <row r="277" spans="1:6" ht="22.5">
      <c r="A277" s="160" t="s">
        <v>100</v>
      </c>
      <c r="B277" s="161" t="s">
        <v>105</v>
      </c>
      <c r="C277" s="21">
        <f>SUM(C278,C280,C285,C290,C294,C299,C304)</f>
        <v>6942829</v>
      </c>
      <c r="D277" s="21">
        <f>SUM(D278,D280,D285,D290,D294,D299,D304)</f>
        <v>7807371</v>
      </c>
      <c r="E277" s="21">
        <f>SUM(E278,E280,E285,E290,E294,E299,E304)</f>
        <v>1837698</v>
      </c>
      <c r="F277" s="138">
        <f t="shared" si="9"/>
        <v>23.537987371165016</v>
      </c>
    </row>
    <row r="278" spans="1:6" ht="12.75" customHeight="1">
      <c r="A278" s="105"/>
      <c r="B278" s="27" t="s">
        <v>198</v>
      </c>
      <c r="C278" s="22">
        <f>SUM(C279)</f>
        <v>1207994</v>
      </c>
      <c r="D278" s="22">
        <f>SUM(D279)</f>
        <v>2057994</v>
      </c>
      <c r="E278" s="22">
        <f>SUM(E279)</f>
        <v>228846</v>
      </c>
      <c r="F278" s="142">
        <f t="shared" si="9"/>
        <v>11.119857492295896</v>
      </c>
    </row>
    <row r="279" spans="1:6" ht="13.5" customHeight="1">
      <c r="A279" s="105" t="s">
        <v>155</v>
      </c>
      <c r="B279" s="150" t="s">
        <v>132</v>
      </c>
      <c r="C279" s="22">
        <v>1207994</v>
      </c>
      <c r="D279" s="22">
        <v>2057994</v>
      </c>
      <c r="E279" s="22">
        <v>228846</v>
      </c>
      <c r="F279" s="142">
        <f t="shared" si="9"/>
        <v>11.119857492295896</v>
      </c>
    </row>
    <row r="280" spans="1:6" ht="12.75">
      <c r="A280" s="105"/>
      <c r="B280" s="27" t="s">
        <v>199</v>
      </c>
      <c r="C280" s="22">
        <f>SUM(C281,C284)</f>
        <v>468225</v>
      </c>
      <c r="D280" s="22">
        <f>SUM(D281,D284)</f>
        <v>469284</v>
      </c>
      <c r="E280" s="22">
        <f>SUM(E281,E284)</f>
        <v>20777</v>
      </c>
      <c r="F280" s="142">
        <f t="shared" si="9"/>
        <v>4.427382991962223</v>
      </c>
    </row>
    <row r="281" spans="1:6" ht="12.75">
      <c r="A281" s="105" t="s">
        <v>10</v>
      </c>
      <c r="B281" s="150" t="s">
        <v>125</v>
      </c>
      <c r="C281" s="22">
        <v>48225</v>
      </c>
      <c r="D281" s="22">
        <v>49284</v>
      </c>
      <c r="E281" s="22">
        <v>20777</v>
      </c>
      <c r="F281" s="142">
        <f t="shared" si="9"/>
        <v>42.157698238779325</v>
      </c>
    </row>
    <row r="282" spans="1:6" ht="12.75">
      <c r="A282" s="105"/>
      <c r="B282" s="150" t="s">
        <v>12</v>
      </c>
      <c r="C282" s="22"/>
      <c r="D282" s="22"/>
      <c r="E282" s="22"/>
      <c r="F282" s="142"/>
    </row>
    <row r="283" spans="1:6" ht="12.75">
      <c r="A283" s="105"/>
      <c r="B283" s="150" t="s">
        <v>137</v>
      </c>
      <c r="C283" s="22">
        <v>17547</v>
      </c>
      <c r="D283" s="22">
        <v>18606</v>
      </c>
      <c r="E283" s="22">
        <v>7951</v>
      </c>
      <c r="F283" s="142">
        <f>+E283/D283%</f>
        <v>42.7335268193056</v>
      </c>
    </row>
    <row r="284" spans="1:6" ht="12.75">
      <c r="A284" s="105" t="s">
        <v>33</v>
      </c>
      <c r="B284" s="150" t="s">
        <v>132</v>
      </c>
      <c r="C284" s="22">
        <v>420000</v>
      </c>
      <c r="D284" s="22">
        <v>420000</v>
      </c>
      <c r="E284" s="22">
        <v>0</v>
      </c>
      <c r="F284" s="142">
        <f>+E284/D284%</f>
        <v>0</v>
      </c>
    </row>
    <row r="285" spans="1:6" ht="12.75">
      <c r="A285" s="105"/>
      <c r="B285" s="27" t="s">
        <v>200</v>
      </c>
      <c r="C285" s="22">
        <f>SUM(C286,C289)</f>
        <v>2043500</v>
      </c>
      <c r="D285" s="22">
        <f>SUM(D286,D289)</f>
        <v>1751594</v>
      </c>
      <c r="E285" s="22">
        <f>SUM(E286,E289)</f>
        <v>730280</v>
      </c>
      <c r="F285" s="142">
        <f>+E285/D285%</f>
        <v>41.69230997594192</v>
      </c>
    </row>
    <row r="286" spans="1:6" ht="12.75">
      <c r="A286" s="105" t="s">
        <v>10</v>
      </c>
      <c r="B286" s="150" t="s">
        <v>125</v>
      </c>
      <c r="C286" s="22">
        <v>2023500</v>
      </c>
      <c r="D286" s="22">
        <v>1706494</v>
      </c>
      <c r="E286" s="22">
        <v>720197</v>
      </c>
      <c r="F286" s="142">
        <f>+E286/D286%</f>
        <v>42.20331275703284</v>
      </c>
    </row>
    <row r="287" spans="1:6" ht="12.75">
      <c r="A287" s="105"/>
      <c r="B287" s="150" t="s">
        <v>12</v>
      </c>
      <c r="C287" s="22"/>
      <c r="D287" s="22"/>
      <c r="E287" s="22"/>
      <c r="F287" s="142"/>
    </row>
    <row r="288" spans="1:6" ht="12.75">
      <c r="A288" s="105"/>
      <c r="B288" s="150" t="s">
        <v>138</v>
      </c>
      <c r="C288" s="22">
        <v>0</v>
      </c>
      <c r="D288" s="22">
        <v>23094</v>
      </c>
      <c r="E288" s="22">
        <v>4900</v>
      </c>
      <c r="F288" s="142">
        <f>+E288/D288%</f>
        <v>21.217632285442107</v>
      </c>
    </row>
    <row r="289" spans="1:6" ht="12.75">
      <c r="A289" s="105" t="s">
        <v>33</v>
      </c>
      <c r="B289" s="150" t="s">
        <v>132</v>
      </c>
      <c r="C289" s="22">
        <v>20000</v>
      </c>
      <c r="D289" s="22">
        <v>45100</v>
      </c>
      <c r="E289" s="22">
        <v>10083</v>
      </c>
      <c r="F289" s="142">
        <f>+E289/D289%</f>
        <v>22.356984478935697</v>
      </c>
    </row>
    <row r="290" spans="1:6" ht="22.5">
      <c r="A290" s="105"/>
      <c r="B290" s="27" t="s">
        <v>201</v>
      </c>
      <c r="C290" s="22">
        <f>SUM(C291)</f>
        <v>570000</v>
      </c>
      <c r="D290" s="22">
        <f>SUM(D291)</f>
        <v>723000</v>
      </c>
      <c r="E290" s="22">
        <f>SUM(E291)</f>
        <v>256092</v>
      </c>
      <c r="F290" s="142">
        <f>+E290/D290%</f>
        <v>35.42074688796681</v>
      </c>
    </row>
    <row r="291" spans="1:6" ht="12.75">
      <c r="A291" s="105" t="s">
        <v>10</v>
      </c>
      <c r="B291" s="150" t="s">
        <v>125</v>
      </c>
      <c r="C291" s="22">
        <v>570000</v>
      </c>
      <c r="D291" s="22">
        <v>723000</v>
      </c>
      <c r="E291" s="22">
        <v>256092</v>
      </c>
      <c r="F291" s="142">
        <f>+E291/D291%</f>
        <v>35.42074688796681</v>
      </c>
    </row>
    <row r="292" spans="1:6" ht="12.75">
      <c r="A292" s="105"/>
      <c r="B292" s="150" t="s">
        <v>12</v>
      </c>
      <c r="C292" s="22"/>
      <c r="D292" s="22"/>
      <c r="E292" s="22"/>
      <c r="F292" s="142"/>
    </row>
    <row r="293" spans="1:6" ht="12.75">
      <c r="A293" s="105"/>
      <c r="B293" s="150" t="s">
        <v>138</v>
      </c>
      <c r="C293" s="22">
        <v>0</v>
      </c>
      <c r="D293" s="22">
        <v>2000</v>
      </c>
      <c r="E293" s="22">
        <v>0</v>
      </c>
      <c r="F293" s="142">
        <f>+E293/D293%</f>
        <v>0</v>
      </c>
    </row>
    <row r="294" spans="1:6" ht="22.5">
      <c r="A294" s="105"/>
      <c r="B294" s="27" t="s">
        <v>202</v>
      </c>
      <c r="C294" s="22">
        <f>SUM(C295)</f>
        <v>1245060</v>
      </c>
      <c r="D294" s="22">
        <f>SUM(D295)</f>
        <v>1249371</v>
      </c>
      <c r="E294" s="22">
        <f>SUM(E295)</f>
        <v>14154</v>
      </c>
      <c r="F294" s="142">
        <f>+E294/D294%</f>
        <v>1.1328900702833666</v>
      </c>
    </row>
    <row r="295" spans="1:6" ht="12.75">
      <c r="A295" s="105" t="s">
        <v>140</v>
      </c>
      <c r="B295" s="150" t="s">
        <v>125</v>
      </c>
      <c r="C295" s="22">
        <v>1245060</v>
      </c>
      <c r="D295" s="22">
        <v>1249371</v>
      </c>
      <c r="E295" s="22">
        <v>14154</v>
      </c>
      <c r="F295" s="142">
        <f>+E295/D295%</f>
        <v>1.1328900702833666</v>
      </c>
    </row>
    <row r="296" spans="1:6" ht="12.75">
      <c r="A296" s="105"/>
      <c r="B296" s="150" t="s">
        <v>12</v>
      </c>
      <c r="C296" s="22"/>
      <c r="D296" s="22"/>
      <c r="E296" s="22"/>
      <c r="F296" s="142"/>
    </row>
    <row r="297" spans="1:6" ht="12.75">
      <c r="A297" s="105"/>
      <c r="B297" s="150" t="s">
        <v>137</v>
      </c>
      <c r="C297" s="22">
        <v>39845</v>
      </c>
      <c r="D297" s="22">
        <v>44156</v>
      </c>
      <c r="E297" s="22">
        <v>10402</v>
      </c>
      <c r="F297" s="142">
        <f>+E297/D297%</f>
        <v>23.5573874445149</v>
      </c>
    </row>
    <row r="298" spans="1:6" ht="12.75">
      <c r="A298" s="105"/>
      <c r="B298" s="150" t="s">
        <v>180</v>
      </c>
      <c r="C298" s="22">
        <v>1149120</v>
      </c>
      <c r="D298" s="22">
        <v>1149120</v>
      </c>
      <c r="E298" s="22">
        <v>0</v>
      </c>
      <c r="F298" s="142">
        <f>+E298/D298%</f>
        <v>0</v>
      </c>
    </row>
    <row r="299" spans="1:6" ht="12.75">
      <c r="A299" s="105"/>
      <c r="B299" s="27" t="s">
        <v>203</v>
      </c>
      <c r="C299" s="22">
        <f>SUM(C300,C301)</f>
        <v>1165800</v>
      </c>
      <c r="D299" s="22">
        <f>SUM(D300,D301)</f>
        <v>1313878</v>
      </c>
      <c r="E299" s="22">
        <f>SUM(E300,E301)</f>
        <v>511538</v>
      </c>
      <c r="F299" s="142">
        <f>+E299/D299%</f>
        <v>38.93344739770359</v>
      </c>
    </row>
    <row r="300" spans="1:6" ht="12.75">
      <c r="A300" s="105" t="s">
        <v>10</v>
      </c>
      <c r="B300" s="150" t="s">
        <v>125</v>
      </c>
      <c r="C300" s="22">
        <v>1084500</v>
      </c>
      <c r="D300" s="22">
        <v>1098500</v>
      </c>
      <c r="E300" s="22">
        <v>499155</v>
      </c>
      <c r="F300" s="142">
        <f>+E300/D300%</f>
        <v>45.43969048702777</v>
      </c>
    </row>
    <row r="301" spans="1:6" ht="12.75">
      <c r="A301" s="105" t="s">
        <v>33</v>
      </c>
      <c r="B301" s="150" t="s">
        <v>132</v>
      </c>
      <c r="C301" s="22">
        <v>81300</v>
      </c>
      <c r="D301" s="22">
        <v>215378</v>
      </c>
      <c r="E301" s="22">
        <v>12383</v>
      </c>
      <c r="F301" s="142">
        <f>+E301/D301%</f>
        <v>5.749426589530963</v>
      </c>
    </row>
    <row r="302" spans="1:6" ht="12.75">
      <c r="A302" s="105"/>
      <c r="B302" s="150" t="s">
        <v>12</v>
      </c>
      <c r="C302" s="22"/>
      <c r="D302" s="22"/>
      <c r="E302" s="22"/>
      <c r="F302" s="142"/>
    </row>
    <row r="303" spans="1:6" ht="12.75">
      <c r="A303" s="105"/>
      <c r="B303" s="150" t="s">
        <v>138</v>
      </c>
      <c r="C303" s="22">
        <v>41300</v>
      </c>
      <c r="D303" s="22">
        <v>105378</v>
      </c>
      <c r="E303" s="22">
        <v>12383</v>
      </c>
      <c r="F303" s="142">
        <f aca="true" t="shared" si="10" ref="F303:F308">+E303/D303%</f>
        <v>11.751029626677296</v>
      </c>
    </row>
    <row r="304" spans="1:6" ht="12.75">
      <c r="A304" s="105"/>
      <c r="B304" s="27" t="s">
        <v>204</v>
      </c>
      <c r="C304" s="22">
        <f>SUM(C305)</f>
        <v>242250</v>
      </c>
      <c r="D304" s="22">
        <f>SUM(D305)</f>
        <v>242250</v>
      </c>
      <c r="E304" s="22">
        <f>SUM(E305)</f>
        <v>76011</v>
      </c>
      <c r="F304" s="142">
        <f t="shared" si="10"/>
        <v>31.377089783281733</v>
      </c>
    </row>
    <row r="305" spans="1:6" ht="12.75" customHeight="1">
      <c r="A305" s="105" t="s">
        <v>140</v>
      </c>
      <c r="B305" s="150" t="s">
        <v>125</v>
      </c>
      <c r="C305" s="22">
        <v>242250</v>
      </c>
      <c r="D305" s="22">
        <v>242250</v>
      </c>
      <c r="E305" s="22">
        <v>76011</v>
      </c>
      <c r="F305" s="142">
        <f t="shared" si="10"/>
        <v>31.377089783281733</v>
      </c>
    </row>
    <row r="306" spans="1:6" ht="22.5">
      <c r="A306" s="160" t="s">
        <v>104</v>
      </c>
      <c r="B306" s="24" t="s">
        <v>114</v>
      </c>
      <c r="C306" s="21">
        <f>SUM(C307,C312,C321,C327)</f>
        <v>6136000</v>
      </c>
      <c r="D306" s="21">
        <f>SUM(D307,D312,D321,D327)</f>
        <v>8777424</v>
      </c>
      <c r="E306" s="21">
        <f>SUM(E307,E312,E321,E327)</f>
        <v>1761477</v>
      </c>
      <c r="F306" s="138">
        <f t="shared" si="10"/>
        <v>20.068268321092837</v>
      </c>
    </row>
    <row r="307" spans="1:6" ht="12.75" customHeight="1">
      <c r="A307" s="105"/>
      <c r="B307" s="27" t="s">
        <v>205</v>
      </c>
      <c r="C307" s="22">
        <f>SUM(C308)</f>
        <v>396000</v>
      </c>
      <c r="D307" s="22">
        <f>SUM(D308)</f>
        <v>417000</v>
      </c>
      <c r="E307" s="22">
        <f>SUM(E308)</f>
        <v>229901</v>
      </c>
      <c r="F307" s="142">
        <f t="shared" si="10"/>
        <v>55.13213429256595</v>
      </c>
    </row>
    <row r="308" spans="1:6" ht="12.75">
      <c r="A308" s="105" t="s">
        <v>10</v>
      </c>
      <c r="B308" s="150" t="s">
        <v>125</v>
      </c>
      <c r="C308" s="22">
        <v>396000</v>
      </c>
      <c r="D308" s="22">
        <v>417000</v>
      </c>
      <c r="E308" s="22">
        <v>229901</v>
      </c>
      <c r="F308" s="142">
        <f t="shared" si="10"/>
        <v>55.13213429256595</v>
      </c>
    </row>
    <row r="309" spans="1:6" ht="12.75">
      <c r="A309" s="105"/>
      <c r="B309" s="150" t="s">
        <v>12</v>
      </c>
      <c r="C309" s="22"/>
      <c r="D309" s="22"/>
      <c r="E309" s="22"/>
      <c r="F309" s="142"/>
    </row>
    <row r="310" spans="1:6" ht="12.75">
      <c r="A310" s="105"/>
      <c r="B310" s="150" t="s">
        <v>137</v>
      </c>
      <c r="C310" s="22">
        <v>9000</v>
      </c>
      <c r="D310" s="22">
        <v>9000</v>
      </c>
      <c r="E310" s="22">
        <v>4966</v>
      </c>
      <c r="F310" s="142">
        <f>+E310/D310%</f>
        <v>55.17777777777778</v>
      </c>
    </row>
    <row r="311" spans="1:6" ht="12.75">
      <c r="A311" s="105"/>
      <c r="B311" s="150" t="s">
        <v>177</v>
      </c>
      <c r="C311" s="22">
        <v>12000</v>
      </c>
      <c r="D311" s="22">
        <v>22000</v>
      </c>
      <c r="E311" s="22">
        <v>4000</v>
      </c>
      <c r="F311" s="142">
        <f>+E311/D311%</f>
        <v>18.181818181818183</v>
      </c>
    </row>
    <row r="312" spans="1:6" ht="22.5">
      <c r="A312" s="105"/>
      <c r="B312" s="27" t="s">
        <v>206</v>
      </c>
      <c r="C312" s="22">
        <f>SUM(C313,C318)</f>
        <v>3645500</v>
      </c>
      <c r="D312" s="22">
        <f>SUM(D313,D318)</f>
        <v>6166521</v>
      </c>
      <c r="E312" s="22">
        <f>SUM(E313,E318)</f>
        <v>645064</v>
      </c>
      <c r="F312" s="142">
        <f>+E312/D312%</f>
        <v>10.460744397043324</v>
      </c>
    </row>
    <row r="313" spans="1:6" ht="12.75">
      <c r="A313" s="105" t="s">
        <v>140</v>
      </c>
      <c r="B313" s="150" t="s">
        <v>125</v>
      </c>
      <c r="C313" s="22">
        <v>1117500</v>
      </c>
      <c r="D313" s="22">
        <v>1157321</v>
      </c>
      <c r="E313" s="22">
        <v>569150</v>
      </c>
      <c r="F313" s="142">
        <f>+E313/D313%</f>
        <v>49.178231450047136</v>
      </c>
    </row>
    <row r="314" spans="1:6" ht="12.75">
      <c r="A314" s="105"/>
      <c r="B314" s="150" t="s">
        <v>12</v>
      </c>
      <c r="C314" s="22"/>
      <c r="D314" s="22"/>
      <c r="E314" s="22"/>
      <c r="F314" s="142"/>
    </row>
    <row r="315" spans="1:6" ht="12.75">
      <c r="A315" s="105"/>
      <c r="B315" s="150" t="s">
        <v>135</v>
      </c>
      <c r="C315" s="22">
        <v>1117500</v>
      </c>
      <c r="D315" s="22">
        <v>1157321</v>
      </c>
      <c r="E315" s="22">
        <v>569150</v>
      </c>
      <c r="F315" s="142">
        <f>+E315/D315%</f>
        <v>49.178231450047136</v>
      </c>
    </row>
    <row r="316" spans="1:6" ht="12.75">
      <c r="A316" s="105"/>
      <c r="B316" s="150" t="s">
        <v>12</v>
      </c>
      <c r="C316" s="22"/>
      <c r="D316" s="22"/>
      <c r="E316" s="22"/>
      <c r="F316" s="142"/>
    </row>
    <row r="317" spans="1:6" ht="12.75">
      <c r="A317" s="105"/>
      <c r="B317" s="150" t="s">
        <v>138</v>
      </c>
      <c r="C317" s="22">
        <v>7500</v>
      </c>
      <c r="D317" s="22">
        <v>9500</v>
      </c>
      <c r="E317" s="22">
        <v>0</v>
      </c>
      <c r="F317" s="142">
        <f>+E317/D317%</f>
        <v>0</v>
      </c>
    </row>
    <row r="318" spans="1:6" ht="12.75">
      <c r="A318" s="105" t="s">
        <v>33</v>
      </c>
      <c r="B318" s="150" t="s">
        <v>132</v>
      </c>
      <c r="C318" s="22">
        <v>2528000</v>
      </c>
      <c r="D318" s="22">
        <v>5009200</v>
      </c>
      <c r="E318" s="22">
        <v>75914</v>
      </c>
      <c r="F318" s="142">
        <f>+E318/D318%</f>
        <v>1.5154914956480077</v>
      </c>
    </row>
    <row r="319" spans="1:6" ht="12.75">
      <c r="A319" s="105"/>
      <c r="B319" s="150" t="s">
        <v>12</v>
      </c>
      <c r="C319" s="22"/>
      <c r="D319" s="22"/>
      <c r="E319" s="22"/>
      <c r="F319" s="142"/>
    </row>
    <row r="320" spans="1:6" ht="22.5">
      <c r="A320" s="105"/>
      <c r="B320" s="150" t="s">
        <v>207</v>
      </c>
      <c r="C320" s="22">
        <v>28000</v>
      </c>
      <c r="D320" s="22">
        <v>59200</v>
      </c>
      <c r="E320" s="22">
        <v>9200</v>
      </c>
      <c r="F320" s="142">
        <f>+E320/D320%</f>
        <v>15.54054054054054</v>
      </c>
    </row>
    <row r="321" spans="1:6" ht="12.75">
      <c r="A321" s="105"/>
      <c r="B321" s="27" t="s">
        <v>208</v>
      </c>
      <c r="C321" s="22">
        <f>SUM(C322,C326)</f>
        <v>2075000</v>
      </c>
      <c r="D321" s="22">
        <f>SUM(D322,D326)</f>
        <v>2148666</v>
      </c>
      <c r="E321" s="22">
        <f>SUM(E322,E326)</f>
        <v>874161</v>
      </c>
      <c r="F321" s="142">
        <f>+E321/D321%</f>
        <v>40.68389409987406</v>
      </c>
    </row>
    <row r="322" spans="1:6" ht="12.75">
      <c r="A322" s="105" t="s">
        <v>10</v>
      </c>
      <c r="B322" s="150" t="s">
        <v>125</v>
      </c>
      <c r="C322" s="22">
        <v>1746000</v>
      </c>
      <c r="D322" s="22">
        <v>1819666</v>
      </c>
      <c r="E322" s="22">
        <v>874000</v>
      </c>
      <c r="F322" s="142">
        <f>+E322/D322%</f>
        <v>48.03079246411155</v>
      </c>
    </row>
    <row r="323" spans="1:6" ht="12.75">
      <c r="A323" s="105"/>
      <c r="B323" s="150" t="s">
        <v>12</v>
      </c>
      <c r="C323" s="22"/>
      <c r="D323" s="22"/>
      <c r="E323" s="22"/>
      <c r="F323" s="142"/>
    </row>
    <row r="324" spans="1:6" ht="12.75">
      <c r="A324" s="105"/>
      <c r="B324" s="150" t="s">
        <v>135</v>
      </c>
      <c r="C324" s="22">
        <v>1746000</v>
      </c>
      <c r="D324" s="22">
        <v>1819666</v>
      </c>
      <c r="E324" s="22">
        <v>874000</v>
      </c>
      <c r="F324" s="142">
        <f>+E324/D324%</f>
        <v>48.03079246411155</v>
      </c>
    </row>
    <row r="325" spans="1:6" ht="12.75">
      <c r="A325" s="105"/>
      <c r="B325" s="150" t="s">
        <v>138</v>
      </c>
      <c r="C325" s="22">
        <v>0</v>
      </c>
      <c r="D325" s="22">
        <v>2000</v>
      </c>
      <c r="E325" s="22">
        <v>0</v>
      </c>
      <c r="F325" s="142">
        <f>+E325/D325%</f>
        <v>0</v>
      </c>
    </row>
    <row r="326" spans="1:6" ht="12.75">
      <c r="A326" s="105" t="s">
        <v>33</v>
      </c>
      <c r="B326" s="150" t="s">
        <v>132</v>
      </c>
      <c r="C326" s="22">
        <v>329000</v>
      </c>
      <c r="D326" s="22">
        <v>329000</v>
      </c>
      <c r="E326" s="22">
        <v>161</v>
      </c>
      <c r="F326" s="142">
        <f>+E326/D326%</f>
        <v>0.04893617021276596</v>
      </c>
    </row>
    <row r="327" spans="1:6" ht="12.75">
      <c r="A327" s="105"/>
      <c r="B327" s="27" t="s">
        <v>209</v>
      </c>
      <c r="C327" s="22">
        <f>SUM(C328)</f>
        <v>19500</v>
      </c>
      <c r="D327" s="22">
        <f>SUM(D328)</f>
        <v>45237</v>
      </c>
      <c r="E327" s="22">
        <f>SUM(E328)</f>
        <v>12351</v>
      </c>
      <c r="F327" s="142">
        <f>+E327/D327%</f>
        <v>27.302871543205782</v>
      </c>
    </row>
    <row r="328" spans="1:6" ht="12.75">
      <c r="A328" s="105" t="s">
        <v>10</v>
      </c>
      <c r="B328" s="150" t="s">
        <v>125</v>
      </c>
      <c r="C328" s="22">
        <v>19500</v>
      </c>
      <c r="D328" s="22">
        <v>45237</v>
      </c>
      <c r="E328" s="22">
        <v>12351</v>
      </c>
      <c r="F328" s="142">
        <f>+E328/D328%</f>
        <v>27.302871543205782</v>
      </c>
    </row>
    <row r="329" spans="1:6" ht="12.75">
      <c r="A329" s="105"/>
      <c r="B329" s="150" t="s">
        <v>12</v>
      </c>
      <c r="C329" s="22"/>
      <c r="D329" s="22"/>
      <c r="E329" s="22"/>
      <c r="F329" s="142"/>
    </row>
    <row r="330" spans="1:6" ht="12.75">
      <c r="A330" s="105"/>
      <c r="B330" s="150" t="s">
        <v>137</v>
      </c>
      <c r="C330" s="22">
        <v>0</v>
      </c>
      <c r="D330" s="22">
        <v>2400</v>
      </c>
      <c r="E330" s="22">
        <v>0</v>
      </c>
      <c r="F330" s="142">
        <f>+E330/D330%</f>
        <v>0</v>
      </c>
    </row>
    <row r="331" spans="1:6" ht="12.75">
      <c r="A331" s="105"/>
      <c r="B331" s="150" t="s">
        <v>138</v>
      </c>
      <c r="C331" s="22">
        <v>19500</v>
      </c>
      <c r="D331" s="22">
        <v>40000</v>
      </c>
      <c r="E331" s="22">
        <v>11851</v>
      </c>
      <c r="F331" s="142">
        <f>+E331/D331%</f>
        <v>29.6275</v>
      </c>
    </row>
    <row r="332" spans="1:6" ht="12.75">
      <c r="A332" s="159" t="s">
        <v>113</v>
      </c>
      <c r="B332" s="24" t="s">
        <v>118</v>
      </c>
      <c r="C332" s="21">
        <f>SUM(C333,C338,C342)</f>
        <v>7762128</v>
      </c>
      <c r="D332" s="21">
        <f>SUM(D333,D338,D342)</f>
        <v>8347975</v>
      </c>
      <c r="E332" s="21">
        <f>SUM(E333,E338,E342)</f>
        <v>5369628</v>
      </c>
      <c r="F332" s="138">
        <f>+E332/D332%</f>
        <v>64.32252133002315</v>
      </c>
    </row>
    <row r="333" spans="1:6" ht="12.75">
      <c r="A333" s="105"/>
      <c r="B333" s="27" t="s">
        <v>210</v>
      </c>
      <c r="C333" s="22">
        <f>SUM(C334,C337)</f>
        <v>7372953</v>
      </c>
      <c r="D333" s="22">
        <f>SUM(D334,D337)</f>
        <v>7894372</v>
      </c>
      <c r="E333" s="22">
        <f>SUM(E334,E337)</f>
        <v>5145657</v>
      </c>
      <c r="F333" s="142">
        <f>+E333/D333%</f>
        <v>65.18133424672665</v>
      </c>
    </row>
    <row r="334" spans="1:6" ht="12.75">
      <c r="A334" s="105" t="s">
        <v>140</v>
      </c>
      <c r="B334" s="150" t="s">
        <v>125</v>
      </c>
      <c r="C334" s="22">
        <v>3972953</v>
      </c>
      <c r="D334" s="22">
        <v>4074372</v>
      </c>
      <c r="E334" s="22">
        <v>1778579</v>
      </c>
      <c r="F334" s="142">
        <f>+E334/D334%</f>
        <v>43.65283778702583</v>
      </c>
    </row>
    <row r="335" spans="1:6" ht="12.75">
      <c r="A335" s="105"/>
      <c r="B335" s="150" t="s">
        <v>12</v>
      </c>
      <c r="C335" s="22"/>
      <c r="D335" s="22"/>
      <c r="E335" s="22"/>
      <c r="F335" s="142"/>
    </row>
    <row r="336" spans="1:6" ht="12.75">
      <c r="A336" s="105"/>
      <c r="B336" s="150" t="s">
        <v>137</v>
      </c>
      <c r="C336" s="22">
        <v>1644961</v>
      </c>
      <c r="D336" s="22">
        <v>1707380</v>
      </c>
      <c r="E336" s="22">
        <v>734923</v>
      </c>
      <c r="F336" s="142">
        <f>+E336/D336%</f>
        <v>43.04390352469866</v>
      </c>
    </row>
    <row r="337" spans="1:6" ht="12.75">
      <c r="A337" s="105" t="s">
        <v>33</v>
      </c>
      <c r="B337" s="150" t="s">
        <v>132</v>
      </c>
      <c r="C337" s="22">
        <v>3400000</v>
      </c>
      <c r="D337" s="22">
        <v>3820000</v>
      </c>
      <c r="E337" s="22">
        <v>3367078</v>
      </c>
      <c r="F337" s="142">
        <f>+E337/D337%</f>
        <v>88.14340314136126</v>
      </c>
    </row>
    <row r="338" spans="1:6" ht="11.25" customHeight="1">
      <c r="A338" s="105"/>
      <c r="B338" s="27" t="s">
        <v>211</v>
      </c>
      <c r="C338" s="22">
        <f>SUM(C339)</f>
        <v>203175</v>
      </c>
      <c r="D338" s="22">
        <f>SUM(D339)</f>
        <v>203175</v>
      </c>
      <c r="E338" s="22">
        <f>SUM(E339)</f>
        <v>125250</v>
      </c>
      <c r="F338" s="142">
        <f>+E338/D338%</f>
        <v>61.64636397194537</v>
      </c>
    </row>
    <row r="339" spans="1:6" ht="12.75">
      <c r="A339" s="105" t="s">
        <v>10</v>
      </c>
      <c r="B339" s="150" t="s">
        <v>125</v>
      </c>
      <c r="C339" s="22">
        <v>203175</v>
      </c>
      <c r="D339" s="22">
        <v>203175</v>
      </c>
      <c r="E339" s="22">
        <v>125250</v>
      </c>
      <c r="F339" s="142">
        <f>+E339/D339%</f>
        <v>61.64636397194537</v>
      </c>
    </row>
    <row r="340" spans="1:6" ht="12.75">
      <c r="A340" s="105"/>
      <c r="B340" s="150" t="s">
        <v>12</v>
      </c>
      <c r="C340" s="22"/>
      <c r="D340" s="22"/>
      <c r="E340" s="22"/>
      <c r="F340" s="142"/>
    </row>
    <row r="341" spans="1:6" ht="12.75">
      <c r="A341" s="105"/>
      <c r="B341" s="150" t="s">
        <v>212</v>
      </c>
      <c r="C341" s="22">
        <v>203175</v>
      </c>
      <c r="D341" s="22">
        <v>203175</v>
      </c>
      <c r="E341" s="22">
        <v>125250</v>
      </c>
      <c r="F341" s="142">
        <f>+E341/D341%</f>
        <v>61.64636397194537</v>
      </c>
    </row>
    <row r="342" spans="1:6" ht="12.75">
      <c r="A342" s="105"/>
      <c r="B342" s="27" t="s">
        <v>213</v>
      </c>
      <c r="C342" s="22">
        <f>SUM(C343)</f>
        <v>186000</v>
      </c>
      <c r="D342" s="22">
        <f>SUM(D343)</f>
        <v>250428</v>
      </c>
      <c r="E342" s="22">
        <f>SUM(E343)</f>
        <v>98721</v>
      </c>
      <c r="F342" s="142">
        <f>+E342/D342%</f>
        <v>39.42091139968374</v>
      </c>
    </row>
    <row r="343" spans="1:6" ht="12.75">
      <c r="A343" s="105" t="s">
        <v>10</v>
      </c>
      <c r="B343" s="150" t="s">
        <v>125</v>
      </c>
      <c r="C343" s="22">
        <v>186000</v>
      </c>
      <c r="D343" s="22">
        <v>250428</v>
      </c>
      <c r="E343" s="22">
        <v>98721</v>
      </c>
      <c r="F343" s="142">
        <f>+E343/D343%</f>
        <v>39.42091139968374</v>
      </c>
    </row>
    <row r="344" spans="1:6" ht="12.75">
      <c r="A344" s="105"/>
      <c r="B344" s="150" t="s">
        <v>12</v>
      </c>
      <c r="C344" s="22"/>
      <c r="D344" s="22"/>
      <c r="E344" s="22"/>
      <c r="F344" s="142"/>
    </row>
    <row r="345" spans="1:6" ht="12.75">
      <c r="A345" s="105"/>
      <c r="B345" s="150" t="s">
        <v>138</v>
      </c>
      <c r="C345" s="22">
        <v>9000</v>
      </c>
      <c r="D345" s="22">
        <v>13628</v>
      </c>
      <c r="E345" s="22">
        <v>7237</v>
      </c>
      <c r="F345" s="142">
        <f>+E345/D345%</f>
        <v>53.10390372761961</v>
      </c>
    </row>
    <row r="346" spans="1:6" ht="12.75">
      <c r="A346" s="162"/>
      <c r="B346" s="24" t="s">
        <v>214</v>
      </c>
      <c r="C346" s="25">
        <f>SUM(C10,C21,C46,C55,C70,C92,C101,C125,C130,C133,C141,C191,C211,C256,C277,C306,C332)</f>
        <v>103401364</v>
      </c>
      <c r="D346" s="25">
        <f>SUM(D10,D21,D46,D55,D70,D92,D101,D125,D130,D133,D141,D191,D211,D256,D277,D306,D332)</f>
        <v>111163484</v>
      </c>
      <c r="E346" s="25">
        <f>SUM(E10,E21,E46,E55,E70,E92,E101,E125,E130,E133,E141,E191,E211,E256,E277,E306,E332)</f>
        <v>46448785</v>
      </c>
      <c r="F346" s="154">
        <f>+E346/D346%</f>
        <v>41.784211261316706</v>
      </c>
    </row>
    <row r="347" spans="1:6" ht="12.75">
      <c r="A347" s="162"/>
      <c r="B347" s="24"/>
      <c r="C347" s="25"/>
      <c r="D347" s="25"/>
      <c r="E347" s="25"/>
      <c r="F347" s="154"/>
    </row>
    <row r="348" spans="1:6" ht="22.5">
      <c r="A348" s="162"/>
      <c r="B348" s="24" t="s">
        <v>215</v>
      </c>
      <c r="C348" s="25">
        <f>SUM(C350,C353,C356,C359,C363,C366,C369,C375)</f>
        <v>8445551</v>
      </c>
      <c r="D348" s="25">
        <f>SUM(D350,D353,D356,D359,D363,D366,D369,D375)</f>
        <v>8457017</v>
      </c>
      <c r="E348" s="25">
        <f>SUM(E350,E353,E356,E359,E363,E366,E369,E375)</f>
        <v>3919672.31</v>
      </c>
      <c r="F348" s="154">
        <f>+E348/D348%</f>
        <v>46.34816638065171</v>
      </c>
    </row>
    <row r="349" spans="1:6" ht="12.75">
      <c r="A349" s="105"/>
      <c r="B349" s="150" t="s">
        <v>12</v>
      </c>
      <c r="C349" s="22"/>
      <c r="D349" s="22"/>
      <c r="E349" s="22"/>
      <c r="F349" s="142"/>
    </row>
    <row r="350" spans="1:6" ht="12.75">
      <c r="A350" s="26" t="s">
        <v>123</v>
      </c>
      <c r="B350" s="27" t="s">
        <v>9</v>
      </c>
      <c r="C350" s="21">
        <v>0</v>
      </c>
      <c r="D350" s="21">
        <f>SUM(D352)</f>
        <v>24561</v>
      </c>
      <c r="E350" s="21">
        <f>SUM(E352)</f>
        <v>24560.31</v>
      </c>
      <c r="F350" s="142">
        <f>+E350/D350%</f>
        <v>99.9971906681324</v>
      </c>
    </row>
    <row r="351" spans="1:6" ht="12.75">
      <c r="A351" s="105"/>
      <c r="B351" s="150" t="s">
        <v>12</v>
      </c>
      <c r="C351" s="22"/>
      <c r="D351" s="22"/>
      <c r="E351" s="22"/>
      <c r="F351" s="142"/>
    </row>
    <row r="352" spans="1:6" ht="12.75">
      <c r="A352" s="105"/>
      <c r="B352" s="150" t="s">
        <v>216</v>
      </c>
      <c r="C352" s="22">
        <v>0</v>
      </c>
      <c r="D352" s="22">
        <v>24561</v>
      </c>
      <c r="E352" s="22">
        <v>24560.31</v>
      </c>
      <c r="F352" s="142">
        <f>+E352/D352%</f>
        <v>99.9971906681324</v>
      </c>
    </row>
    <row r="353" spans="1:6" ht="12.75">
      <c r="A353" s="26" t="s">
        <v>14</v>
      </c>
      <c r="B353" s="27" t="s">
        <v>217</v>
      </c>
      <c r="C353" s="21">
        <v>14348</v>
      </c>
      <c r="D353" s="21">
        <f>SUM(D355)</f>
        <v>14348</v>
      </c>
      <c r="E353" s="21">
        <f>SUM(E355)</f>
        <v>0</v>
      </c>
      <c r="F353" s="142">
        <f>+E353/D353%</f>
        <v>0</v>
      </c>
    </row>
    <row r="354" spans="1:6" ht="12.75">
      <c r="A354" s="105"/>
      <c r="B354" s="150" t="s">
        <v>12</v>
      </c>
      <c r="C354" s="22"/>
      <c r="D354" s="22"/>
      <c r="E354" s="22"/>
      <c r="F354" s="142"/>
    </row>
    <row r="355" spans="1:6" ht="12.75">
      <c r="A355" s="105"/>
      <c r="B355" s="150" t="s">
        <v>218</v>
      </c>
      <c r="C355" s="22">
        <v>14348</v>
      </c>
      <c r="D355" s="22">
        <v>14348</v>
      </c>
      <c r="E355" s="22">
        <v>0</v>
      </c>
      <c r="F355" s="142">
        <f>+E355/D355%</f>
        <v>0</v>
      </c>
    </row>
    <row r="356" spans="1:6" ht="12.75">
      <c r="A356" s="26" t="s">
        <v>16</v>
      </c>
      <c r="B356" s="27" t="s">
        <v>219</v>
      </c>
      <c r="C356" s="21">
        <v>130903</v>
      </c>
      <c r="D356" s="21">
        <f>SUM(D358)</f>
        <v>131643</v>
      </c>
      <c r="E356" s="21">
        <f>SUM(E358)</f>
        <v>67031</v>
      </c>
      <c r="F356" s="142">
        <f>+E356/D356%</f>
        <v>50.91877274142947</v>
      </c>
    </row>
    <row r="357" spans="1:6" ht="12.75">
      <c r="A357" s="105"/>
      <c r="B357" s="150" t="s">
        <v>12</v>
      </c>
      <c r="C357" s="22"/>
      <c r="D357" s="22"/>
      <c r="E357" s="22"/>
      <c r="F357" s="142"/>
    </row>
    <row r="358" spans="1:6" ht="12.75">
      <c r="A358" s="105"/>
      <c r="B358" s="150" t="s">
        <v>220</v>
      </c>
      <c r="C358" s="22">
        <v>130903</v>
      </c>
      <c r="D358" s="22">
        <v>131643</v>
      </c>
      <c r="E358" s="22">
        <v>67031</v>
      </c>
      <c r="F358" s="142">
        <f>+E358/D358%</f>
        <v>50.91877274142947</v>
      </c>
    </row>
    <row r="359" spans="1:6" ht="33.75">
      <c r="A359" s="28" t="s">
        <v>19</v>
      </c>
      <c r="B359" s="27" t="s">
        <v>221</v>
      </c>
      <c r="C359" s="21">
        <v>6350</v>
      </c>
      <c r="D359" s="21">
        <f>SUM(D361,D362)</f>
        <v>6270</v>
      </c>
      <c r="E359" s="21">
        <f>SUM(E361:E362)</f>
        <v>3306</v>
      </c>
      <c r="F359" s="142">
        <f>+E359/D359%</f>
        <v>52.72727272727273</v>
      </c>
    </row>
    <row r="360" spans="1:6" ht="12.75">
      <c r="A360" s="105"/>
      <c r="B360" s="150" t="s">
        <v>12</v>
      </c>
      <c r="C360" s="22"/>
      <c r="D360" s="22"/>
      <c r="E360" s="22"/>
      <c r="F360" s="142"/>
    </row>
    <row r="361" spans="1:6" ht="22.5">
      <c r="A361" s="105"/>
      <c r="B361" s="150" t="s">
        <v>222</v>
      </c>
      <c r="C361" s="22">
        <v>6350</v>
      </c>
      <c r="D361" s="22">
        <v>6000</v>
      </c>
      <c r="E361" s="22">
        <v>3036</v>
      </c>
      <c r="F361" s="142">
        <f>+E361/D361%</f>
        <v>50.6</v>
      </c>
    </row>
    <row r="362" spans="1:6" ht="45">
      <c r="A362" s="105"/>
      <c r="B362" s="150" t="s">
        <v>223</v>
      </c>
      <c r="C362" s="22">
        <v>0</v>
      </c>
      <c r="D362" s="22">
        <v>270</v>
      </c>
      <c r="E362" s="22">
        <v>270</v>
      </c>
      <c r="F362" s="142">
        <f>+E362/D362%</f>
        <v>100</v>
      </c>
    </row>
    <row r="363" spans="1:6" ht="22.5">
      <c r="A363" s="28" t="s">
        <v>24</v>
      </c>
      <c r="B363" s="27" t="s">
        <v>54</v>
      </c>
      <c r="C363" s="21">
        <v>22477</v>
      </c>
      <c r="D363" s="21">
        <f>SUM(D365)</f>
        <v>22477</v>
      </c>
      <c r="E363" s="21">
        <f>SUM(E365)</f>
        <v>11740</v>
      </c>
      <c r="F363" s="142">
        <f>+E363/D363%</f>
        <v>52.23116964007652</v>
      </c>
    </row>
    <row r="364" spans="1:6" ht="12.75">
      <c r="A364" s="105"/>
      <c r="B364" s="150" t="s">
        <v>12</v>
      </c>
      <c r="C364" s="22"/>
      <c r="D364" s="22"/>
      <c r="E364" s="22"/>
      <c r="F364" s="142"/>
    </row>
    <row r="365" spans="1:6" ht="12.75">
      <c r="A365" s="105"/>
      <c r="B365" s="150" t="s">
        <v>224</v>
      </c>
      <c r="C365" s="22">
        <v>22477</v>
      </c>
      <c r="D365" s="22">
        <v>22477</v>
      </c>
      <c r="E365" s="22">
        <v>11740</v>
      </c>
      <c r="F365" s="142">
        <f>+E365/D365%</f>
        <v>52.23116964007652</v>
      </c>
    </row>
    <row r="366" spans="1:6" ht="12.75">
      <c r="A366" s="26" t="s">
        <v>38</v>
      </c>
      <c r="B366" s="27" t="s">
        <v>91</v>
      </c>
      <c r="C366" s="21">
        <v>0</v>
      </c>
      <c r="D366" s="21">
        <f>SUM(D368)</f>
        <v>1245</v>
      </c>
      <c r="E366" s="21">
        <f>SUM(E368)</f>
        <v>1245</v>
      </c>
      <c r="F366" s="142">
        <f>+E366/D366%</f>
        <v>100</v>
      </c>
    </row>
    <row r="367" spans="1:6" ht="12.75">
      <c r="A367" s="105"/>
      <c r="B367" s="150" t="s">
        <v>12</v>
      </c>
      <c r="C367" s="22"/>
      <c r="D367" s="22"/>
      <c r="E367" s="22"/>
      <c r="F367" s="142"/>
    </row>
    <row r="368" spans="1:6" ht="12.75">
      <c r="A368" s="105"/>
      <c r="B368" s="150" t="s">
        <v>216</v>
      </c>
      <c r="C368" s="22">
        <v>0</v>
      </c>
      <c r="D368" s="22">
        <v>1245</v>
      </c>
      <c r="E368" s="22">
        <v>1245</v>
      </c>
      <c r="F368" s="142">
        <f>+E368/D368%</f>
        <v>100</v>
      </c>
    </row>
    <row r="369" spans="1:6" ht="12.75">
      <c r="A369" s="26" t="s">
        <v>44</v>
      </c>
      <c r="B369" s="27" t="s">
        <v>94</v>
      </c>
      <c r="C369" s="21">
        <f>SUM(C371:C374)</f>
        <v>7968473</v>
      </c>
      <c r="D369" s="21">
        <f>SUM(D371:D374)</f>
        <v>7953473</v>
      </c>
      <c r="E369" s="21">
        <f>SUM(E371:E374)</f>
        <v>3671790</v>
      </c>
      <c r="F369" s="142">
        <f>+E369/D369%</f>
        <v>46.165869928772</v>
      </c>
    </row>
    <row r="370" spans="1:6" ht="12.75">
      <c r="A370" s="105"/>
      <c r="B370" s="150" t="s">
        <v>12</v>
      </c>
      <c r="C370" s="22"/>
      <c r="D370" s="22"/>
      <c r="E370" s="22"/>
      <c r="F370" s="142"/>
    </row>
    <row r="371" spans="1:6" ht="33.75">
      <c r="A371" s="105"/>
      <c r="B371" s="150" t="s">
        <v>225</v>
      </c>
      <c r="C371" s="22">
        <v>7497812</v>
      </c>
      <c r="D371" s="22">
        <v>7497812</v>
      </c>
      <c r="E371" s="22">
        <v>3448041</v>
      </c>
      <c r="F371" s="142">
        <f>+E371/D371%</f>
        <v>45.987296027160994</v>
      </c>
    </row>
    <row r="372" spans="1:6" ht="33.75">
      <c r="A372" s="105"/>
      <c r="B372" s="150" t="s">
        <v>226</v>
      </c>
      <c r="C372" s="22">
        <v>37240</v>
      </c>
      <c r="D372" s="22">
        <v>37240</v>
      </c>
      <c r="E372" s="22">
        <v>18115</v>
      </c>
      <c r="F372" s="142">
        <f>+E372/D372%</f>
        <v>48.643931256713216</v>
      </c>
    </row>
    <row r="373" spans="1:6" ht="22.5">
      <c r="A373" s="105"/>
      <c r="B373" s="150" t="s">
        <v>227</v>
      </c>
      <c r="C373" s="22">
        <v>372954</v>
      </c>
      <c r="D373" s="22">
        <v>357954</v>
      </c>
      <c r="E373" s="22">
        <v>175400</v>
      </c>
      <c r="F373" s="142">
        <f>+E373/D373%</f>
        <v>49.00070958838287</v>
      </c>
    </row>
    <row r="374" spans="1:6" ht="12.75">
      <c r="A374" s="105"/>
      <c r="B374" s="150" t="s">
        <v>228</v>
      </c>
      <c r="C374" s="22">
        <v>60467</v>
      </c>
      <c r="D374" s="22">
        <v>60467</v>
      </c>
      <c r="E374" s="22">
        <v>30234</v>
      </c>
      <c r="F374" s="142">
        <f>+E374/D374%</f>
        <v>50.000826897315896</v>
      </c>
    </row>
    <row r="375" spans="1:6" ht="22.5">
      <c r="A375" s="26" t="s">
        <v>50</v>
      </c>
      <c r="B375" s="27" t="s">
        <v>105</v>
      </c>
      <c r="C375" s="21">
        <v>303000</v>
      </c>
      <c r="D375" s="21">
        <f>SUM(D377)</f>
        <v>303000</v>
      </c>
      <c r="E375" s="21">
        <f>SUM(E377)</f>
        <v>140000</v>
      </c>
      <c r="F375" s="138">
        <f>+E375/D375%</f>
        <v>46.20462046204621</v>
      </c>
    </row>
    <row r="376" spans="1:6" ht="12.75">
      <c r="A376" s="105"/>
      <c r="B376" s="150" t="s">
        <v>12</v>
      </c>
      <c r="C376" s="22"/>
      <c r="D376" s="22"/>
      <c r="E376" s="22"/>
      <c r="F376" s="142"/>
    </row>
    <row r="377" spans="1:6" ht="12.75">
      <c r="A377" s="105"/>
      <c r="B377" s="150" t="s">
        <v>229</v>
      </c>
      <c r="C377" s="22">
        <v>303000</v>
      </c>
      <c r="D377" s="22">
        <v>303000</v>
      </c>
      <c r="E377" s="22">
        <v>140000</v>
      </c>
      <c r="F377" s="142">
        <f>+E377/D377%</f>
        <v>46.20462046204621</v>
      </c>
    </row>
    <row r="378" spans="2:6" ht="12.75">
      <c r="B378" s="12"/>
      <c r="C378" s="29"/>
      <c r="D378" s="7"/>
      <c r="E378" s="7"/>
      <c r="F378" s="7"/>
    </row>
    <row r="379" spans="2:6" ht="12.75">
      <c r="B379" s="12"/>
      <c r="C379" s="29"/>
      <c r="D379" s="7"/>
      <c r="E379" s="7"/>
      <c r="F379" s="7"/>
    </row>
    <row r="380" spans="2:6" ht="12.75">
      <c r="B380" s="12"/>
      <c r="C380" s="29"/>
      <c r="D380" s="7"/>
      <c r="E380" s="7"/>
      <c r="F380" s="7"/>
    </row>
    <row r="381" spans="2:6" ht="12.75">
      <c r="B381" s="12"/>
      <c r="C381" s="29"/>
      <c r="D381" s="7"/>
      <c r="E381" s="7"/>
      <c r="F381" s="7"/>
    </row>
    <row r="382" spans="2:6" ht="12.75">
      <c r="B382" s="12"/>
      <c r="C382" s="29"/>
      <c r="D382" s="7"/>
      <c r="E382" s="7"/>
      <c r="F382" s="7"/>
    </row>
    <row r="383" spans="2:6" ht="12.75">
      <c r="B383" s="12"/>
      <c r="C383" s="29"/>
      <c r="D383" s="7"/>
      <c r="E383" s="7"/>
      <c r="F383" s="7"/>
    </row>
    <row r="384" spans="2:6" ht="12.75">
      <c r="B384" s="12"/>
      <c r="C384" s="29"/>
      <c r="D384" s="7"/>
      <c r="E384" s="7"/>
      <c r="F384" s="7"/>
    </row>
    <row r="385" spans="2:6" ht="12.75">
      <c r="B385" s="12"/>
      <c r="C385" s="29"/>
      <c r="D385" s="7"/>
      <c r="E385" s="7"/>
      <c r="F385" s="7"/>
    </row>
    <row r="386" spans="2:6" ht="12.75">
      <c r="B386" s="12"/>
      <c r="C386" s="29"/>
      <c r="D386" s="7"/>
      <c r="E386" s="7"/>
      <c r="F386" s="7"/>
    </row>
    <row r="387" spans="2:6" ht="12.75">
      <c r="B387" s="12"/>
      <c r="C387" s="29"/>
      <c r="D387" s="7"/>
      <c r="E387" s="7"/>
      <c r="F387" s="7"/>
    </row>
    <row r="388" spans="2:6" ht="12.75">
      <c r="B388" s="12"/>
      <c r="C388" s="29"/>
      <c r="D388" s="7"/>
      <c r="E388" s="7"/>
      <c r="F388" s="7"/>
    </row>
    <row r="389" spans="2:6" ht="12.75">
      <c r="B389" s="12"/>
      <c r="C389" s="29"/>
      <c r="D389" s="7"/>
      <c r="E389" s="7"/>
      <c r="F389" s="7"/>
    </row>
    <row r="390" spans="2:6" ht="12.75">
      <c r="B390" s="12"/>
      <c r="C390" s="29"/>
      <c r="D390" s="7"/>
      <c r="E390" s="7"/>
      <c r="F390" s="7"/>
    </row>
    <row r="391" spans="2:6" ht="12.75">
      <c r="B391" s="12"/>
      <c r="C391" s="29"/>
      <c r="D391" s="7"/>
      <c r="E391" s="7"/>
      <c r="F391" s="7"/>
    </row>
    <row r="392" spans="2:6" ht="12.75">
      <c r="B392" s="12"/>
      <c r="C392" s="29"/>
      <c r="D392" s="7"/>
      <c r="E392" s="7"/>
      <c r="F392" s="7"/>
    </row>
    <row r="393" spans="2:6" ht="12.75">
      <c r="B393" s="12"/>
      <c r="C393" s="29"/>
      <c r="D393" s="7"/>
      <c r="E393" s="7"/>
      <c r="F393" s="7"/>
    </row>
    <row r="394" spans="2:6" ht="12.75">
      <c r="B394" s="12"/>
      <c r="C394" s="29"/>
      <c r="D394" s="7"/>
      <c r="E394" s="7"/>
      <c r="F394" s="7"/>
    </row>
    <row r="395" spans="2:6" ht="12.75">
      <c r="B395" s="12"/>
      <c r="C395" s="29"/>
      <c r="D395" s="7"/>
      <c r="E395" s="7"/>
      <c r="F395" s="7"/>
    </row>
    <row r="396" spans="2:6" ht="12.75">
      <c r="B396" s="12"/>
      <c r="C396" s="29"/>
      <c r="D396" s="7"/>
      <c r="E396" s="7"/>
      <c r="F396" s="7"/>
    </row>
    <row r="397" spans="2:6" ht="12.75">
      <c r="B397" s="12"/>
      <c r="C397" s="29"/>
      <c r="D397" s="7"/>
      <c r="E397" s="7"/>
      <c r="F397" s="7"/>
    </row>
    <row r="398" spans="2:6" ht="12.75">
      <c r="B398" s="12"/>
      <c r="C398" s="29"/>
      <c r="D398" s="7"/>
      <c r="E398" s="7"/>
      <c r="F398" s="7"/>
    </row>
    <row r="399" spans="2:6" ht="12.75">
      <c r="B399" s="12"/>
      <c r="C399" s="29"/>
      <c r="D399" s="7"/>
      <c r="E399" s="7"/>
      <c r="F399" s="7"/>
    </row>
    <row r="400" spans="2:6" ht="12.75">
      <c r="B400" s="12"/>
      <c r="C400" s="29"/>
      <c r="D400" s="7"/>
      <c r="E400" s="7"/>
      <c r="F400" s="7"/>
    </row>
    <row r="401" spans="2:6" ht="12.75">
      <c r="B401" s="12"/>
      <c r="C401" s="29"/>
      <c r="D401" s="7"/>
      <c r="E401" s="7"/>
      <c r="F401" s="7"/>
    </row>
    <row r="402" spans="2:6" ht="12.75">
      <c r="B402" s="12"/>
      <c r="C402" s="29"/>
      <c r="D402" s="7"/>
      <c r="E402" s="7"/>
      <c r="F402" s="7"/>
    </row>
    <row r="403" spans="2:6" ht="12.75">
      <c r="B403" s="12"/>
      <c r="C403" s="29"/>
      <c r="D403" s="7"/>
      <c r="E403" s="7"/>
      <c r="F403" s="7"/>
    </row>
    <row r="404" spans="2:6" ht="12.75">
      <c r="B404" s="12"/>
      <c r="C404" s="29"/>
      <c r="D404" s="7"/>
      <c r="E404" s="7"/>
      <c r="F404" s="7"/>
    </row>
    <row r="405" spans="2:6" ht="12.75">
      <c r="B405" s="12"/>
      <c r="C405" s="29"/>
      <c r="D405" s="7"/>
      <c r="E405" s="7"/>
      <c r="F405" s="7"/>
    </row>
    <row r="406" spans="2:6" ht="12.75">
      <c r="B406" s="12"/>
      <c r="C406" s="29"/>
      <c r="D406" s="7"/>
      <c r="E406" s="7"/>
      <c r="F406" s="7"/>
    </row>
    <row r="407" spans="2:6" ht="12.75">
      <c r="B407" s="12"/>
      <c r="C407" s="29"/>
      <c r="D407" s="7"/>
      <c r="E407" s="7"/>
      <c r="F407" s="7"/>
    </row>
    <row r="408" spans="2:6" ht="12.75">
      <c r="B408" s="12"/>
      <c r="C408" s="29"/>
      <c r="D408" s="7"/>
      <c r="E408" s="7"/>
      <c r="F408" s="7"/>
    </row>
    <row r="409" spans="2:6" ht="12.75">
      <c r="B409" s="12"/>
      <c r="C409" s="29"/>
      <c r="D409" s="7"/>
      <c r="E409" s="7"/>
      <c r="F409" s="7"/>
    </row>
    <row r="410" spans="2:6" ht="12.75">
      <c r="B410" s="12"/>
      <c r="C410" s="29"/>
      <c r="D410" s="7"/>
      <c r="E410" s="7"/>
      <c r="F410" s="7"/>
    </row>
    <row r="411" spans="2:6" ht="12.75">
      <c r="B411" s="12"/>
      <c r="C411" s="29"/>
      <c r="D411" s="7"/>
      <c r="E411" s="7"/>
      <c r="F411" s="7"/>
    </row>
    <row r="412" spans="2:6" ht="12.75">
      <c r="B412" s="12"/>
      <c r="C412" s="29"/>
      <c r="D412" s="7"/>
      <c r="E412" s="7"/>
      <c r="F412" s="7"/>
    </row>
    <row r="413" spans="2:6" ht="12.75">
      <c r="B413" s="12"/>
      <c r="C413" s="29"/>
      <c r="D413" s="7"/>
      <c r="E413" s="7"/>
      <c r="F413" s="7"/>
    </row>
    <row r="414" spans="2:6" ht="12.75">
      <c r="B414" s="12"/>
      <c r="C414" s="29"/>
      <c r="D414" s="7"/>
      <c r="E414" s="7"/>
      <c r="F414" s="7"/>
    </row>
    <row r="415" spans="2:6" ht="12.75">
      <c r="B415" s="12"/>
      <c r="C415" s="29"/>
      <c r="D415" s="7"/>
      <c r="E415" s="7"/>
      <c r="F415" s="7"/>
    </row>
    <row r="416" spans="2:6" ht="12.75">
      <c r="B416" s="12"/>
      <c r="C416" s="29"/>
      <c r="D416" s="7"/>
      <c r="E416" s="7"/>
      <c r="F416" s="7"/>
    </row>
    <row r="417" spans="2:6" ht="12.75">
      <c r="B417" s="12"/>
      <c r="C417" s="29"/>
      <c r="D417" s="7"/>
      <c r="E417" s="7"/>
      <c r="F417" s="7"/>
    </row>
    <row r="418" spans="2:6" ht="12.75">
      <c r="B418" s="12"/>
      <c r="C418" s="29"/>
      <c r="D418" s="7"/>
      <c r="E418" s="7"/>
      <c r="F418" s="7"/>
    </row>
    <row r="419" spans="2:6" ht="12.75">
      <c r="B419" s="12"/>
      <c r="C419" s="29"/>
      <c r="D419" s="7"/>
      <c r="E419" s="7"/>
      <c r="F419" s="7"/>
    </row>
    <row r="420" spans="2:6" ht="12.75">
      <c r="B420" s="12"/>
      <c r="C420" s="29"/>
      <c r="D420" s="7"/>
      <c r="E420" s="7"/>
      <c r="F420" s="7"/>
    </row>
    <row r="421" spans="2:6" ht="12.75">
      <c r="B421" s="12"/>
      <c r="C421" s="29"/>
      <c r="D421" s="7"/>
      <c r="E421" s="7"/>
      <c r="F421" s="7"/>
    </row>
    <row r="422" spans="2:6" ht="12.75">
      <c r="B422" s="12"/>
      <c r="C422" s="29"/>
      <c r="D422" s="7"/>
      <c r="E422" s="7"/>
      <c r="F422" s="7"/>
    </row>
    <row r="423" spans="2:6" ht="12.75">
      <c r="B423" s="12"/>
      <c r="C423" s="29"/>
      <c r="D423" s="7"/>
      <c r="E423" s="7"/>
      <c r="F423" s="7"/>
    </row>
    <row r="424" spans="2:6" ht="12.75">
      <c r="B424" s="12"/>
      <c r="C424" s="29"/>
      <c r="D424" s="7"/>
      <c r="E424" s="7"/>
      <c r="F424" s="7"/>
    </row>
    <row r="425" spans="2:6" ht="12.75">
      <c r="B425" s="12"/>
      <c r="C425" s="29"/>
      <c r="D425" s="7"/>
      <c r="E425" s="7"/>
      <c r="F425" s="7"/>
    </row>
    <row r="426" spans="2:6" ht="12.75">
      <c r="B426" s="12"/>
      <c r="C426" s="29"/>
      <c r="D426" s="7"/>
      <c r="E426" s="7"/>
      <c r="F426" s="7"/>
    </row>
    <row r="427" spans="2:6" ht="12.75">
      <c r="B427" s="12"/>
      <c r="C427" s="29"/>
      <c r="D427" s="7"/>
      <c r="E427" s="7"/>
      <c r="F427" s="7"/>
    </row>
    <row r="428" spans="2:6" ht="12.75">
      <c r="B428" s="12"/>
      <c r="C428" s="29"/>
      <c r="D428" s="7"/>
      <c r="E428" s="7"/>
      <c r="F428" s="7"/>
    </row>
    <row r="429" spans="2:6" ht="12.75">
      <c r="B429" s="12"/>
      <c r="C429" s="29"/>
      <c r="D429" s="7"/>
      <c r="E429" s="7"/>
      <c r="F429" s="7"/>
    </row>
    <row r="430" spans="2:6" ht="12.75">
      <c r="B430" s="12"/>
      <c r="C430" s="29"/>
      <c r="D430" s="7"/>
      <c r="E430" s="7"/>
      <c r="F430" s="7"/>
    </row>
    <row r="431" spans="2:6" ht="12.75">
      <c r="B431" s="12"/>
      <c r="C431" s="29"/>
      <c r="D431" s="7"/>
      <c r="E431" s="7"/>
      <c r="F431" s="7"/>
    </row>
    <row r="432" spans="2:6" ht="12.75">
      <c r="B432" s="12"/>
      <c r="C432" s="29"/>
      <c r="D432" s="7"/>
      <c r="E432" s="7"/>
      <c r="F432" s="7"/>
    </row>
    <row r="433" spans="2:6" ht="12.75">
      <c r="B433" s="12"/>
      <c r="C433" s="29"/>
      <c r="D433" s="7"/>
      <c r="E433" s="7"/>
      <c r="F433" s="7"/>
    </row>
    <row r="434" spans="2:6" ht="12.75">
      <c r="B434" s="12"/>
      <c r="C434" s="29"/>
      <c r="D434" s="7"/>
      <c r="E434" s="7"/>
      <c r="F434" s="7"/>
    </row>
    <row r="435" spans="2:6" ht="12.75">
      <c r="B435" s="12"/>
      <c r="C435" s="29"/>
      <c r="D435" s="7"/>
      <c r="E435" s="7"/>
      <c r="F435" s="7"/>
    </row>
    <row r="436" spans="2:6" ht="12.75">
      <c r="B436" s="12"/>
      <c r="C436" s="29"/>
      <c r="D436" s="7"/>
      <c r="E436" s="7"/>
      <c r="F436" s="7"/>
    </row>
    <row r="437" spans="2:6" ht="12.75">
      <c r="B437" s="12"/>
      <c r="C437" s="29"/>
      <c r="D437" s="7"/>
      <c r="E437" s="7"/>
      <c r="F437" s="7"/>
    </row>
    <row r="438" spans="2:6" ht="12.75">
      <c r="B438" s="12"/>
      <c r="C438" s="29"/>
      <c r="D438" s="7"/>
      <c r="E438" s="7"/>
      <c r="F438" s="7"/>
    </row>
    <row r="439" spans="2:6" ht="12.75">
      <c r="B439" s="12"/>
      <c r="C439" s="29"/>
      <c r="D439" s="7"/>
      <c r="E439" s="7"/>
      <c r="F439" s="7"/>
    </row>
    <row r="440" spans="2:6" ht="12.75">
      <c r="B440" s="12"/>
      <c r="C440" s="29"/>
      <c r="D440" s="7"/>
      <c r="E440" s="7"/>
      <c r="F440" s="7"/>
    </row>
    <row r="441" spans="2:6" ht="12.75">
      <c r="B441" s="12"/>
      <c r="C441" s="29"/>
      <c r="D441" s="7"/>
      <c r="E441" s="7"/>
      <c r="F441" s="7"/>
    </row>
    <row r="442" spans="2:6" ht="12.75">
      <c r="B442" s="12"/>
      <c r="C442" s="29"/>
      <c r="D442" s="7"/>
      <c r="E442" s="7"/>
      <c r="F442" s="7"/>
    </row>
    <row r="443" spans="2:6" ht="12.75">
      <c r="B443" s="12"/>
      <c r="C443" s="29"/>
      <c r="D443" s="7"/>
      <c r="E443" s="7"/>
      <c r="F443" s="7"/>
    </row>
    <row r="444" spans="2:6" ht="12.75">
      <c r="B444" s="12"/>
      <c r="C444" s="29"/>
      <c r="D444" s="7"/>
      <c r="E444" s="7"/>
      <c r="F444" s="7"/>
    </row>
    <row r="445" spans="2:6" ht="12.75">
      <c r="B445" s="12"/>
      <c r="C445" s="29"/>
      <c r="D445" s="7"/>
      <c r="E445" s="7"/>
      <c r="F445" s="7"/>
    </row>
    <row r="446" spans="2:6" ht="12.75">
      <c r="B446" s="12"/>
      <c r="C446" s="29"/>
      <c r="D446" s="7"/>
      <c r="E446" s="7"/>
      <c r="F446" s="7"/>
    </row>
    <row r="447" spans="2:6" ht="12.75">
      <c r="B447" s="12"/>
      <c r="C447" s="29"/>
      <c r="D447" s="7"/>
      <c r="E447" s="7"/>
      <c r="F447" s="7"/>
    </row>
    <row r="448" spans="2:6" ht="12.75">
      <c r="B448" s="12"/>
      <c r="C448" s="29"/>
      <c r="D448" s="7"/>
      <c r="E448" s="7"/>
      <c r="F448" s="7"/>
    </row>
    <row r="449" spans="2:6" ht="12.75">
      <c r="B449" s="12"/>
      <c r="C449" s="29"/>
      <c r="D449" s="7"/>
      <c r="E449" s="7"/>
      <c r="F449" s="7"/>
    </row>
    <row r="450" spans="2:6" ht="12.75">
      <c r="B450" s="12"/>
      <c r="C450" s="29"/>
      <c r="D450" s="7"/>
      <c r="E450" s="7"/>
      <c r="F450" s="7"/>
    </row>
    <row r="451" spans="2:6" ht="12.75">
      <c r="B451" s="12"/>
      <c r="C451" s="29"/>
      <c r="D451" s="7"/>
      <c r="E451" s="7"/>
      <c r="F451" s="7"/>
    </row>
    <row r="452" spans="2:6" ht="12.75">
      <c r="B452" s="12"/>
      <c r="C452" s="29"/>
      <c r="D452" s="7"/>
      <c r="E452" s="7"/>
      <c r="F452" s="7"/>
    </row>
    <row r="453" spans="2:6" ht="12.75">
      <c r="B453" s="12"/>
      <c r="C453" s="29"/>
      <c r="D453" s="7"/>
      <c r="E453" s="7"/>
      <c r="F453" s="7"/>
    </row>
    <row r="454" spans="2:6" ht="12.75">
      <c r="B454" s="12"/>
      <c r="C454" s="29"/>
      <c r="D454" s="7"/>
      <c r="E454" s="7"/>
      <c r="F454" s="7"/>
    </row>
    <row r="455" spans="2:6" ht="12.75">
      <c r="B455" s="12"/>
      <c r="C455" s="29"/>
      <c r="D455" s="7"/>
      <c r="E455" s="7"/>
      <c r="F455" s="7"/>
    </row>
    <row r="456" spans="2:6" ht="12.75">
      <c r="B456" s="12"/>
      <c r="C456" s="29"/>
      <c r="D456" s="7"/>
      <c r="E456" s="7"/>
      <c r="F456" s="7"/>
    </row>
    <row r="457" spans="2:6" ht="12.75">
      <c r="B457" s="12"/>
      <c r="C457" s="29"/>
      <c r="D457" s="7"/>
      <c r="E457" s="7"/>
      <c r="F457" s="7"/>
    </row>
    <row r="458" spans="2:6" ht="12.75">
      <c r="B458" s="12"/>
      <c r="C458" s="29"/>
      <c r="D458" s="7"/>
      <c r="E458" s="7"/>
      <c r="F458" s="7"/>
    </row>
    <row r="459" spans="2:6" ht="12.75">
      <c r="B459" s="12"/>
      <c r="C459" s="29"/>
      <c r="D459" s="7"/>
      <c r="E459" s="7"/>
      <c r="F459" s="7"/>
    </row>
    <row r="460" spans="2:6" ht="12.75">
      <c r="B460" s="12"/>
      <c r="C460" s="29"/>
      <c r="D460" s="7"/>
      <c r="E460" s="7"/>
      <c r="F460" s="7"/>
    </row>
    <row r="461" spans="2:6" ht="12.75">
      <c r="B461" s="12"/>
      <c r="C461" s="29"/>
      <c r="D461" s="7"/>
      <c r="E461" s="7"/>
      <c r="F461" s="7"/>
    </row>
    <row r="462" spans="2:6" ht="12.75">
      <c r="B462" s="12"/>
      <c r="C462" s="29"/>
      <c r="D462" s="7"/>
      <c r="E462" s="7"/>
      <c r="F462" s="7"/>
    </row>
    <row r="463" spans="2:6" ht="12.75">
      <c r="B463" s="12"/>
      <c r="C463" s="29"/>
      <c r="D463" s="7"/>
      <c r="E463" s="7"/>
      <c r="F463" s="7"/>
    </row>
    <row r="464" spans="2:6" ht="12.75">
      <c r="B464" s="12"/>
      <c r="C464" s="29"/>
      <c r="D464" s="7"/>
      <c r="E464" s="7"/>
      <c r="F464" s="7"/>
    </row>
    <row r="465" spans="2:6" ht="12.75">
      <c r="B465" s="12"/>
      <c r="C465" s="29"/>
      <c r="D465" s="7"/>
      <c r="E465" s="7"/>
      <c r="F465" s="7"/>
    </row>
    <row r="466" spans="2:6" ht="12.75">
      <c r="B466" s="12"/>
      <c r="C466" s="29"/>
      <c r="D466" s="7"/>
      <c r="E466" s="7"/>
      <c r="F466" s="7"/>
    </row>
    <row r="467" spans="2:6" ht="12.75">
      <c r="B467" s="12"/>
      <c r="C467" s="29"/>
      <c r="D467" s="7"/>
      <c r="E467" s="7"/>
      <c r="F467" s="7"/>
    </row>
    <row r="468" spans="2:6" ht="12.75">
      <c r="B468" s="12"/>
      <c r="C468" s="29"/>
      <c r="D468" s="7"/>
      <c r="E468" s="7"/>
      <c r="F468" s="7"/>
    </row>
    <row r="469" spans="2:6" ht="12.75">
      <c r="B469" s="12"/>
      <c r="C469" s="29"/>
      <c r="D469" s="7"/>
      <c r="E469" s="7"/>
      <c r="F469" s="7"/>
    </row>
    <row r="470" spans="2:6" ht="12.75">
      <c r="B470" s="12"/>
      <c r="C470" s="29"/>
      <c r="D470" s="7"/>
      <c r="E470" s="7"/>
      <c r="F470" s="7"/>
    </row>
    <row r="471" spans="2:6" ht="12.75">
      <c r="B471" s="12"/>
      <c r="C471" s="29"/>
      <c r="D471" s="7"/>
      <c r="E471" s="7"/>
      <c r="F471" s="7"/>
    </row>
    <row r="472" spans="2:6" ht="12.75">
      <c r="B472" s="12"/>
      <c r="C472" s="29"/>
      <c r="D472" s="7"/>
      <c r="E472" s="7"/>
      <c r="F472" s="7"/>
    </row>
    <row r="473" spans="2:6" ht="12.75">
      <c r="B473" s="12"/>
      <c r="C473" s="29"/>
      <c r="D473" s="7"/>
      <c r="E473" s="7"/>
      <c r="F473" s="7"/>
    </row>
    <row r="474" spans="2:6" ht="12.75">
      <c r="B474" s="12"/>
      <c r="C474" s="29"/>
      <c r="D474" s="7"/>
      <c r="E474" s="7"/>
      <c r="F474" s="7"/>
    </row>
    <row r="475" spans="2:6" ht="12.75">
      <c r="B475" s="12"/>
      <c r="C475" s="29"/>
      <c r="D475" s="7"/>
      <c r="E475" s="7"/>
      <c r="F475" s="7"/>
    </row>
    <row r="476" spans="2:6" ht="12.75">
      <c r="B476" s="12"/>
      <c r="C476" s="29"/>
      <c r="D476" s="7"/>
      <c r="E476" s="7"/>
      <c r="F476" s="7"/>
    </row>
    <row r="477" spans="2:6" ht="12.75">
      <c r="B477" s="12"/>
      <c r="C477" s="29"/>
      <c r="D477" s="7"/>
      <c r="E477" s="7"/>
      <c r="F477" s="7"/>
    </row>
    <row r="478" spans="2:6" ht="12.75">
      <c r="B478" s="12"/>
      <c r="C478" s="29"/>
      <c r="D478" s="7"/>
      <c r="E478" s="7"/>
      <c r="F478" s="7"/>
    </row>
    <row r="479" spans="2:6" ht="12.75">
      <c r="B479" s="12"/>
      <c r="C479" s="29"/>
      <c r="D479" s="7"/>
      <c r="E479" s="7"/>
      <c r="F479" s="7"/>
    </row>
    <row r="480" spans="2:6" ht="12.75">
      <c r="B480" s="12"/>
      <c r="C480" s="29"/>
      <c r="D480" s="7"/>
      <c r="E480" s="7"/>
      <c r="F480" s="7"/>
    </row>
    <row r="481" spans="2:6" ht="12.75">
      <c r="B481" s="12"/>
      <c r="C481" s="29"/>
      <c r="D481" s="7"/>
      <c r="E481" s="7"/>
      <c r="F481" s="7"/>
    </row>
    <row r="482" spans="2:6" ht="12.75">
      <c r="B482" s="12"/>
      <c r="C482" s="29"/>
      <c r="D482" s="7"/>
      <c r="E482" s="7"/>
      <c r="F482" s="7"/>
    </row>
    <row r="483" spans="2:6" ht="12.75">
      <c r="B483" s="12"/>
      <c r="C483" s="29"/>
      <c r="D483" s="7"/>
      <c r="E483" s="7"/>
      <c r="F483" s="7"/>
    </row>
    <row r="484" spans="2:6" ht="12.75">
      <c r="B484" s="12"/>
      <c r="C484" s="29"/>
      <c r="D484" s="7"/>
      <c r="E484" s="7"/>
      <c r="F484" s="7"/>
    </row>
    <row r="485" spans="2:6" ht="12.75">
      <c r="B485" s="12"/>
      <c r="C485" s="29"/>
      <c r="D485" s="7"/>
      <c r="E485" s="7"/>
      <c r="F485" s="7"/>
    </row>
    <row r="486" spans="2:6" ht="12.75">
      <c r="B486" s="12"/>
      <c r="C486" s="29"/>
      <c r="D486" s="7"/>
      <c r="E486" s="7"/>
      <c r="F486" s="7"/>
    </row>
    <row r="487" spans="2:6" ht="12.75">
      <c r="B487" s="12"/>
      <c r="C487" s="29"/>
      <c r="D487" s="7"/>
      <c r="E487" s="7"/>
      <c r="F487" s="7"/>
    </row>
    <row r="488" spans="2:6" ht="12.75">
      <c r="B488" s="12"/>
      <c r="C488" s="29"/>
      <c r="D488" s="7"/>
      <c r="E488" s="7"/>
      <c r="F488" s="7"/>
    </row>
    <row r="489" spans="2:6" ht="12.75">
      <c r="B489" s="12"/>
      <c r="C489" s="29"/>
      <c r="D489" s="7"/>
      <c r="E489" s="7"/>
      <c r="F489" s="7"/>
    </row>
    <row r="490" spans="2:6" ht="12.75">
      <c r="B490" s="12"/>
      <c r="C490" s="29"/>
      <c r="D490" s="7"/>
      <c r="E490" s="7"/>
      <c r="F490" s="7"/>
    </row>
    <row r="491" spans="2:6" ht="12.75">
      <c r="B491" s="12"/>
      <c r="C491" s="29"/>
      <c r="D491" s="7"/>
      <c r="E491" s="7"/>
      <c r="F491" s="7"/>
    </row>
    <row r="492" spans="2:6" ht="12.75">
      <c r="B492" s="12"/>
      <c r="C492" s="29"/>
      <c r="D492" s="7"/>
      <c r="E492" s="7"/>
      <c r="F492" s="7"/>
    </row>
    <row r="493" spans="2:6" ht="12.75">
      <c r="B493" s="12"/>
      <c r="C493" s="29"/>
      <c r="D493" s="7"/>
      <c r="E493" s="7"/>
      <c r="F493" s="7"/>
    </row>
    <row r="494" spans="2:6" ht="12.75">
      <c r="B494" s="12"/>
      <c r="C494" s="29"/>
      <c r="D494" s="7"/>
      <c r="E494" s="7"/>
      <c r="F494" s="7"/>
    </row>
    <row r="495" spans="2:6" ht="12.75">
      <c r="B495" s="12"/>
      <c r="C495" s="29"/>
      <c r="D495" s="7"/>
      <c r="E495" s="7"/>
      <c r="F495" s="7"/>
    </row>
    <row r="496" spans="2:6" ht="12.75">
      <c r="B496" s="12"/>
      <c r="C496" s="29"/>
      <c r="D496" s="7"/>
      <c r="E496" s="7"/>
      <c r="F496" s="7"/>
    </row>
    <row r="497" spans="2:6" ht="12.75">
      <c r="B497" s="12"/>
      <c r="C497" s="29"/>
      <c r="D497" s="7"/>
      <c r="E497" s="7"/>
      <c r="F497" s="7"/>
    </row>
    <row r="498" spans="2:6" ht="12.75">
      <c r="B498" s="12"/>
      <c r="C498" s="29"/>
      <c r="D498" s="7"/>
      <c r="E498" s="7"/>
      <c r="F498" s="7"/>
    </row>
    <row r="499" spans="2:6" ht="12.75">
      <c r="B499" s="12"/>
      <c r="C499" s="29"/>
      <c r="D499" s="7"/>
      <c r="E499" s="7"/>
      <c r="F499" s="7"/>
    </row>
    <row r="500" spans="2:6" ht="12.75">
      <c r="B500" s="12"/>
      <c r="C500" s="29"/>
      <c r="D500" s="7"/>
      <c r="E500" s="7"/>
      <c r="F500" s="7"/>
    </row>
    <row r="501" spans="2:6" ht="12.75">
      <c r="B501" s="12"/>
      <c r="C501" s="29"/>
      <c r="D501" s="7"/>
      <c r="E501" s="7"/>
      <c r="F501" s="7"/>
    </row>
    <row r="502" spans="2:6" ht="12.75">
      <c r="B502" s="12"/>
      <c r="C502" s="29"/>
      <c r="D502" s="7"/>
      <c r="E502" s="7"/>
      <c r="F502" s="7"/>
    </row>
    <row r="503" spans="2:6" ht="12.75">
      <c r="B503" s="12"/>
      <c r="C503" s="29"/>
      <c r="D503" s="7"/>
      <c r="E503" s="7"/>
      <c r="F503" s="7"/>
    </row>
    <row r="504" spans="2:6" ht="12.75">
      <c r="B504" s="12"/>
      <c r="C504" s="29"/>
      <c r="D504" s="7"/>
      <c r="E504" s="7"/>
      <c r="F504" s="7"/>
    </row>
    <row r="505" spans="2:6" ht="12.75">
      <c r="B505" s="12"/>
      <c r="C505" s="29"/>
      <c r="D505" s="7"/>
      <c r="E505" s="7"/>
      <c r="F505" s="7"/>
    </row>
    <row r="506" spans="2:6" ht="12.75">
      <c r="B506" s="12"/>
      <c r="C506" s="29"/>
      <c r="D506" s="7"/>
      <c r="E506" s="7"/>
      <c r="F506" s="7"/>
    </row>
    <row r="507" spans="2:6" ht="12.75">
      <c r="B507" s="12"/>
      <c r="C507" s="29"/>
      <c r="D507" s="7"/>
      <c r="E507" s="7"/>
      <c r="F507" s="7"/>
    </row>
    <row r="508" spans="2:6" ht="12.75">
      <c r="B508" s="12"/>
      <c r="C508" s="29"/>
      <c r="D508" s="7"/>
      <c r="E508" s="7"/>
      <c r="F508" s="7"/>
    </row>
    <row r="509" spans="2:6" ht="12.75">
      <c r="B509" s="12"/>
      <c r="C509" s="29"/>
      <c r="D509" s="7"/>
      <c r="E509" s="7"/>
      <c r="F509" s="7"/>
    </row>
    <row r="510" spans="2:6" ht="12.75">
      <c r="B510" s="12"/>
      <c r="C510" s="29"/>
      <c r="D510" s="7"/>
      <c r="E510" s="7"/>
      <c r="F510" s="7"/>
    </row>
    <row r="511" spans="2:6" ht="12.75">
      <c r="B511" s="12"/>
      <c r="C511" s="29"/>
      <c r="D511" s="7"/>
      <c r="E511" s="7"/>
      <c r="F511" s="7"/>
    </row>
    <row r="512" spans="2:6" ht="12.75">
      <c r="B512" s="12"/>
      <c r="C512" s="29"/>
      <c r="D512" s="7"/>
      <c r="E512" s="7"/>
      <c r="F512" s="7"/>
    </row>
    <row r="513" spans="2:6" ht="12.75">
      <c r="B513" s="12"/>
      <c r="C513" s="29"/>
      <c r="D513" s="7"/>
      <c r="E513" s="7"/>
      <c r="F513" s="7"/>
    </row>
    <row r="514" spans="2:6" ht="12.75">
      <c r="B514" s="12"/>
      <c r="C514" s="29"/>
      <c r="D514" s="7"/>
      <c r="E514" s="7"/>
      <c r="F514" s="7"/>
    </row>
    <row r="515" spans="2:6" ht="12.75">
      <c r="B515" s="12"/>
      <c r="C515" s="29"/>
      <c r="D515" s="7"/>
      <c r="E515" s="7"/>
      <c r="F515" s="7"/>
    </row>
    <row r="516" spans="2:6" ht="12.75">
      <c r="B516" s="12"/>
      <c r="C516" s="29"/>
      <c r="D516" s="7"/>
      <c r="E516" s="7"/>
      <c r="F516" s="7"/>
    </row>
    <row r="517" spans="2:6" ht="12.75">
      <c r="B517" s="12"/>
      <c r="C517" s="29"/>
      <c r="D517" s="7"/>
      <c r="E517" s="7"/>
      <c r="F517" s="7"/>
    </row>
    <row r="518" spans="2:6" ht="12.75">
      <c r="B518" s="12"/>
      <c r="C518" s="29"/>
      <c r="D518" s="7"/>
      <c r="E518" s="7"/>
      <c r="F518" s="7"/>
    </row>
    <row r="519" spans="2:6" ht="12.75">
      <c r="B519" s="12"/>
      <c r="C519" s="29"/>
      <c r="D519" s="7"/>
      <c r="E519" s="7"/>
      <c r="F519" s="7"/>
    </row>
    <row r="520" spans="2:6" ht="12.75">
      <c r="B520" s="12"/>
      <c r="C520" s="29"/>
      <c r="D520" s="7"/>
      <c r="E520" s="7"/>
      <c r="F520" s="7"/>
    </row>
    <row r="521" spans="2:6" ht="12.75">
      <c r="B521" s="12"/>
      <c r="C521" s="29"/>
      <c r="D521" s="7"/>
      <c r="E521" s="7"/>
      <c r="F521" s="7"/>
    </row>
    <row r="522" spans="2:6" ht="12.75">
      <c r="B522" s="12"/>
      <c r="C522" s="29"/>
      <c r="D522" s="7"/>
      <c r="E522" s="7"/>
      <c r="F522" s="7"/>
    </row>
    <row r="523" spans="2:6" ht="12.75">
      <c r="B523" s="12"/>
      <c r="C523" s="29"/>
      <c r="D523" s="7"/>
      <c r="E523" s="7"/>
      <c r="F523" s="7"/>
    </row>
    <row r="524" spans="2:6" ht="12.75">
      <c r="B524" s="12"/>
      <c r="C524" s="29"/>
      <c r="D524" s="7"/>
      <c r="E524" s="7"/>
      <c r="F524" s="7"/>
    </row>
    <row r="525" spans="2:6" ht="12.75">
      <c r="B525" s="12"/>
      <c r="C525" s="29"/>
      <c r="D525" s="7"/>
      <c r="E525" s="7"/>
      <c r="F525" s="7"/>
    </row>
    <row r="526" spans="2:6" ht="12.75">
      <c r="B526" s="12"/>
      <c r="C526" s="29"/>
      <c r="D526" s="7"/>
      <c r="E526" s="7"/>
      <c r="F526" s="7"/>
    </row>
    <row r="527" spans="2:6" ht="12.75">
      <c r="B527" s="12"/>
      <c r="C527" s="29"/>
      <c r="D527" s="7"/>
      <c r="E527" s="7"/>
      <c r="F527" s="7"/>
    </row>
    <row r="528" spans="2:6" ht="12.75">
      <c r="B528" s="12"/>
      <c r="C528" s="29"/>
      <c r="D528" s="7"/>
      <c r="E528" s="7"/>
      <c r="F528" s="7"/>
    </row>
    <row r="529" spans="2:6" ht="12.75">
      <c r="B529" s="12"/>
      <c r="C529" s="29"/>
      <c r="D529" s="7"/>
      <c r="E529" s="7"/>
      <c r="F529" s="7"/>
    </row>
    <row r="530" spans="2:6" ht="12.75">
      <c r="B530" s="12"/>
      <c r="C530" s="29"/>
      <c r="D530" s="7"/>
      <c r="E530" s="7"/>
      <c r="F530" s="7"/>
    </row>
    <row r="531" spans="2:6" ht="12.75">
      <c r="B531" s="12"/>
      <c r="C531" s="29"/>
      <c r="D531" s="7"/>
      <c r="E531" s="7"/>
      <c r="F531" s="7"/>
    </row>
    <row r="532" spans="2:6" ht="12.75">
      <c r="B532" s="12"/>
      <c r="C532" s="29"/>
      <c r="D532" s="7"/>
      <c r="E532" s="7"/>
      <c r="F532" s="7"/>
    </row>
    <row r="533" spans="2:6" ht="12.75">
      <c r="B533" s="12"/>
      <c r="C533" s="29"/>
      <c r="D533" s="7"/>
      <c r="E533" s="7"/>
      <c r="F533" s="7"/>
    </row>
    <row r="534" spans="2:6" ht="12.75">
      <c r="B534" s="12"/>
      <c r="C534" s="29"/>
      <c r="D534" s="7"/>
      <c r="E534" s="7"/>
      <c r="F534" s="7"/>
    </row>
    <row r="535" spans="2:6" ht="12.75">
      <c r="B535" s="12"/>
      <c r="C535" s="29"/>
      <c r="D535" s="7"/>
      <c r="E535" s="7"/>
      <c r="F535" s="7"/>
    </row>
    <row r="536" spans="2:6" ht="12.75">
      <c r="B536" s="12"/>
      <c r="C536" s="29"/>
      <c r="D536" s="7"/>
      <c r="E536" s="7"/>
      <c r="F536" s="7"/>
    </row>
    <row r="537" spans="2:6" ht="12.75">
      <c r="B537" s="12"/>
      <c r="C537" s="29"/>
      <c r="D537" s="7"/>
      <c r="E537" s="7"/>
      <c r="F537" s="7"/>
    </row>
    <row r="538" spans="2:6" ht="12.75">
      <c r="B538" s="12"/>
      <c r="C538" s="29"/>
      <c r="D538" s="7"/>
      <c r="E538" s="7"/>
      <c r="F538" s="7"/>
    </row>
    <row r="539" spans="2:6" ht="12.75">
      <c r="B539" s="12"/>
      <c r="C539" s="29"/>
      <c r="D539" s="7"/>
      <c r="E539" s="7"/>
      <c r="F539" s="7"/>
    </row>
    <row r="540" spans="2:6" ht="12.75">
      <c r="B540" s="12"/>
      <c r="C540" s="29"/>
      <c r="D540" s="7"/>
      <c r="E540" s="7"/>
      <c r="F540" s="7"/>
    </row>
    <row r="541" spans="2:6" ht="12.75">
      <c r="B541" s="12"/>
      <c r="C541" s="29"/>
      <c r="D541" s="7"/>
      <c r="E541" s="7"/>
      <c r="F541" s="7"/>
    </row>
    <row r="542" spans="2:6" ht="12.75">
      <c r="B542" s="12"/>
      <c r="C542" s="29"/>
      <c r="D542" s="7"/>
      <c r="E542" s="7"/>
      <c r="F542" s="7"/>
    </row>
    <row r="543" spans="2:6" ht="12.75">
      <c r="B543" s="12"/>
      <c r="C543" s="29"/>
      <c r="D543" s="7"/>
      <c r="E543" s="7"/>
      <c r="F543" s="7"/>
    </row>
    <row r="544" spans="2:6" ht="12.75">
      <c r="B544" s="12"/>
      <c r="C544" s="29"/>
      <c r="D544" s="7"/>
      <c r="E544" s="7"/>
      <c r="F544" s="7"/>
    </row>
    <row r="545" spans="2:6" ht="12.75">
      <c r="B545" s="12"/>
      <c r="C545" s="29"/>
      <c r="D545" s="7"/>
      <c r="E545" s="7"/>
      <c r="F545" s="7"/>
    </row>
    <row r="546" spans="2:6" ht="12.75">
      <c r="B546" s="12"/>
      <c r="C546" s="29"/>
      <c r="D546" s="7"/>
      <c r="E546" s="7"/>
      <c r="F546" s="7"/>
    </row>
    <row r="547" spans="2:6" ht="12.75">
      <c r="B547" s="12"/>
      <c r="C547" s="29"/>
      <c r="D547" s="7"/>
      <c r="E547" s="7"/>
      <c r="F547" s="7"/>
    </row>
    <row r="548" spans="2:6" ht="12.75">
      <c r="B548" s="12"/>
      <c r="C548" s="29"/>
      <c r="D548" s="7"/>
      <c r="E548" s="7"/>
      <c r="F548" s="7"/>
    </row>
    <row r="549" spans="2:6" ht="12.75">
      <c r="B549" s="12"/>
      <c r="C549" s="29"/>
      <c r="D549" s="7"/>
      <c r="E549" s="7"/>
      <c r="F549" s="7"/>
    </row>
    <row r="550" spans="2:6" ht="12.75">
      <c r="B550" s="12"/>
      <c r="C550" s="29"/>
      <c r="D550" s="7"/>
      <c r="E550" s="7"/>
      <c r="F550" s="7"/>
    </row>
    <row r="551" spans="2:6" ht="12.75">
      <c r="B551" s="12"/>
      <c r="C551" s="29"/>
      <c r="D551" s="7"/>
      <c r="E551" s="7"/>
      <c r="F551" s="7"/>
    </row>
    <row r="552" spans="2:6" ht="12.75">
      <c r="B552" s="12"/>
      <c r="C552" s="29"/>
      <c r="D552" s="7"/>
      <c r="E552" s="7"/>
      <c r="F552" s="7"/>
    </row>
    <row r="553" spans="2:6" ht="12.75">
      <c r="B553" s="12"/>
      <c r="C553" s="29"/>
      <c r="D553" s="7"/>
      <c r="E553" s="7"/>
      <c r="F553" s="7"/>
    </row>
    <row r="554" spans="2:6" ht="12.75">
      <c r="B554" s="12"/>
      <c r="C554" s="29"/>
      <c r="D554" s="7"/>
      <c r="E554" s="7"/>
      <c r="F554" s="7"/>
    </row>
    <row r="555" spans="2:6" ht="12.75">
      <c r="B555" s="12"/>
      <c r="C555" s="29"/>
      <c r="D555" s="7"/>
      <c r="E555" s="7"/>
      <c r="F555" s="7"/>
    </row>
    <row r="556" spans="2:6" ht="12.75">
      <c r="B556" s="12"/>
      <c r="C556" s="29"/>
      <c r="D556" s="7"/>
      <c r="E556" s="7"/>
      <c r="F556" s="7"/>
    </row>
    <row r="557" spans="2:6" ht="12.75">
      <c r="B557" s="12"/>
      <c r="C557" s="29"/>
      <c r="D557" s="7"/>
      <c r="E557" s="7"/>
      <c r="F557" s="7"/>
    </row>
    <row r="558" spans="2:6" ht="12.75">
      <c r="B558" s="12"/>
      <c r="C558" s="29"/>
      <c r="D558" s="7"/>
      <c r="E558" s="7"/>
      <c r="F558" s="7"/>
    </row>
    <row r="559" spans="2:6" ht="12.75">
      <c r="B559" s="12"/>
      <c r="C559" s="29"/>
      <c r="D559" s="7"/>
      <c r="E559" s="7"/>
      <c r="F559" s="7"/>
    </row>
    <row r="560" spans="2:6" ht="12.75">
      <c r="B560" s="12"/>
      <c r="C560" s="29"/>
      <c r="D560" s="7"/>
      <c r="E560" s="7"/>
      <c r="F560" s="7"/>
    </row>
    <row r="561" spans="2:6" ht="12.75">
      <c r="B561" s="12"/>
      <c r="C561" s="29"/>
      <c r="D561" s="7"/>
      <c r="E561" s="7"/>
      <c r="F561" s="7"/>
    </row>
    <row r="562" spans="2:6" ht="12.75">
      <c r="B562" s="12"/>
      <c r="C562" s="29"/>
      <c r="D562" s="7"/>
      <c r="E562" s="7"/>
      <c r="F562" s="7"/>
    </row>
    <row r="563" spans="2:6" ht="12.75">
      <c r="B563" s="12"/>
      <c r="C563" s="29"/>
      <c r="D563" s="7"/>
      <c r="E563" s="7"/>
      <c r="F563" s="7"/>
    </row>
    <row r="564" spans="2:6" ht="12.75">
      <c r="B564" s="12"/>
      <c r="C564" s="29"/>
      <c r="D564" s="7"/>
      <c r="E564" s="7"/>
      <c r="F564" s="7"/>
    </row>
    <row r="565" spans="2:6" ht="12.75">
      <c r="B565" s="12"/>
      <c r="C565" s="29"/>
      <c r="D565" s="7"/>
      <c r="E565" s="7"/>
      <c r="F565" s="7"/>
    </row>
    <row r="566" spans="2:6" ht="12.75">
      <c r="B566" s="12"/>
      <c r="C566" s="29"/>
      <c r="D566" s="7"/>
      <c r="E566" s="7"/>
      <c r="F566" s="7"/>
    </row>
    <row r="567" spans="2:6" ht="12.75">
      <c r="B567" s="12"/>
      <c r="C567" s="29"/>
      <c r="D567" s="7"/>
      <c r="E567" s="7"/>
      <c r="F567" s="7"/>
    </row>
    <row r="568" spans="2:6" ht="12.75">
      <c r="B568" s="12"/>
      <c r="C568" s="29"/>
      <c r="D568" s="7"/>
      <c r="E568" s="7"/>
      <c r="F568" s="7"/>
    </row>
    <row r="569" spans="2:6" ht="12.75">
      <c r="B569" s="12"/>
      <c r="C569" s="29"/>
      <c r="D569" s="7"/>
      <c r="E569" s="7"/>
      <c r="F569" s="7"/>
    </row>
    <row r="570" spans="2:6" ht="12.75">
      <c r="B570" s="12"/>
      <c r="C570" s="29"/>
      <c r="D570" s="7"/>
      <c r="E570" s="7"/>
      <c r="F570" s="7"/>
    </row>
    <row r="571" spans="2:6" ht="12.75">
      <c r="B571" s="12"/>
      <c r="C571" s="29"/>
      <c r="D571" s="7"/>
      <c r="E571" s="7"/>
      <c r="F571" s="7"/>
    </row>
    <row r="572" spans="2:6" ht="12.75">
      <c r="B572" s="12"/>
      <c r="C572" s="29"/>
      <c r="D572" s="7"/>
      <c r="E572" s="7"/>
      <c r="F572" s="7"/>
    </row>
    <row r="573" spans="2:6" ht="12.75">
      <c r="B573" s="12"/>
      <c r="C573" s="29"/>
      <c r="D573" s="7"/>
      <c r="E573" s="7"/>
      <c r="F573" s="7"/>
    </row>
    <row r="574" spans="2:6" ht="12.75">
      <c r="B574" s="12"/>
      <c r="C574" s="29"/>
      <c r="D574" s="7"/>
      <c r="E574" s="7"/>
      <c r="F574" s="7"/>
    </row>
    <row r="575" spans="2:6" ht="12.75">
      <c r="B575" s="12"/>
      <c r="C575" s="29"/>
      <c r="D575" s="7"/>
      <c r="E575" s="7"/>
      <c r="F575" s="7"/>
    </row>
    <row r="576" spans="2:6" ht="12.75">
      <c r="B576" s="12"/>
      <c r="C576" s="29"/>
      <c r="D576" s="7"/>
      <c r="E576" s="7"/>
      <c r="F576" s="7"/>
    </row>
    <row r="577" spans="2:6" ht="12.75">
      <c r="B577" s="12"/>
      <c r="C577" s="29"/>
      <c r="D577" s="7"/>
      <c r="E577" s="7"/>
      <c r="F577" s="7"/>
    </row>
    <row r="578" spans="2:6" ht="12.75">
      <c r="B578" s="12"/>
      <c r="C578" s="29"/>
      <c r="D578" s="7"/>
      <c r="E578" s="7"/>
      <c r="F578" s="7"/>
    </row>
    <row r="579" spans="2:6" ht="12.75">
      <c r="B579" s="12"/>
      <c r="C579" s="29"/>
      <c r="D579" s="7"/>
      <c r="E579" s="7"/>
      <c r="F579" s="7"/>
    </row>
    <row r="580" spans="2:6" ht="12.75">
      <c r="B580" s="12"/>
      <c r="C580" s="29"/>
      <c r="D580" s="7"/>
      <c r="E580" s="7"/>
      <c r="F580" s="7"/>
    </row>
    <row r="581" spans="2:6" ht="12.75">
      <c r="B581" s="12"/>
      <c r="C581" s="29"/>
      <c r="D581" s="7"/>
      <c r="E581" s="7"/>
      <c r="F581" s="7"/>
    </row>
    <row r="582" spans="2:6" ht="12.75">
      <c r="B582" s="12"/>
      <c r="C582" s="29"/>
      <c r="D582" s="7"/>
      <c r="E582" s="7"/>
      <c r="F582" s="7"/>
    </row>
    <row r="583" spans="2:6" ht="12.75">
      <c r="B583" s="12"/>
      <c r="C583" s="29"/>
      <c r="D583" s="7"/>
      <c r="E583" s="7"/>
      <c r="F583" s="7"/>
    </row>
    <row r="584" spans="2:6" ht="12.75">
      <c r="B584" s="12"/>
      <c r="C584" s="29"/>
      <c r="D584" s="7"/>
      <c r="E584" s="7"/>
      <c r="F584" s="7"/>
    </row>
    <row r="585" spans="2:6" ht="12.75">
      <c r="B585" s="12"/>
      <c r="C585" s="29"/>
      <c r="D585" s="7"/>
      <c r="E585" s="7"/>
      <c r="F585" s="7"/>
    </row>
    <row r="586" spans="2:6" ht="12.75">
      <c r="B586" s="12"/>
      <c r="C586" s="29"/>
      <c r="D586" s="7"/>
      <c r="E586" s="7"/>
      <c r="F586" s="7"/>
    </row>
    <row r="587" spans="2:6" ht="12.75">
      <c r="B587" s="12"/>
      <c r="C587" s="29"/>
      <c r="D587" s="7"/>
      <c r="E587" s="7"/>
      <c r="F587" s="7"/>
    </row>
    <row r="588" spans="2:6" ht="12.75">
      <c r="B588" s="12"/>
      <c r="C588" s="29"/>
      <c r="D588" s="7"/>
      <c r="E588" s="7"/>
      <c r="F588" s="7"/>
    </row>
    <row r="589" spans="2:6" ht="12.75">
      <c r="B589" s="12"/>
      <c r="C589" s="29"/>
      <c r="D589" s="7"/>
      <c r="E589" s="7"/>
      <c r="F589" s="7"/>
    </row>
    <row r="590" spans="2:6" ht="12.75">
      <c r="B590" s="12"/>
      <c r="C590" s="29"/>
      <c r="D590" s="7"/>
      <c r="E590" s="7"/>
      <c r="F590" s="7"/>
    </row>
    <row r="591" spans="2:6" ht="12.75">
      <c r="B591" s="12"/>
      <c r="C591" s="29"/>
      <c r="D591" s="7"/>
      <c r="E591" s="7"/>
      <c r="F591" s="7"/>
    </row>
    <row r="592" spans="2:6" ht="12.75">
      <c r="B592" s="12"/>
      <c r="C592" s="29"/>
      <c r="D592" s="7"/>
      <c r="E592" s="7"/>
      <c r="F592" s="7"/>
    </row>
    <row r="593" spans="2:6" ht="12.75">
      <c r="B593" s="12"/>
      <c r="C593" s="29"/>
      <c r="D593" s="7"/>
      <c r="E593" s="7"/>
      <c r="F593" s="7"/>
    </row>
    <row r="594" spans="2:6" ht="12.75">
      <c r="B594" s="12"/>
      <c r="C594" s="29"/>
      <c r="D594" s="7"/>
      <c r="E594" s="7"/>
      <c r="F594" s="7"/>
    </row>
    <row r="595" spans="2:6" ht="12.75">
      <c r="B595" s="12"/>
      <c r="C595" s="29"/>
      <c r="D595" s="7"/>
      <c r="E595" s="7"/>
      <c r="F595" s="7"/>
    </row>
    <row r="596" spans="2:6" ht="12.75">
      <c r="B596" s="12"/>
      <c r="C596" s="29"/>
      <c r="D596" s="7"/>
      <c r="E596" s="7"/>
      <c r="F596" s="7"/>
    </row>
    <row r="597" spans="2:6" ht="12.75">
      <c r="B597" s="12"/>
      <c r="C597" s="29"/>
      <c r="D597" s="7"/>
      <c r="E597" s="7"/>
      <c r="F597" s="7"/>
    </row>
    <row r="598" spans="2:6" ht="12.75">
      <c r="B598" s="12"/>
      <c r="C598" s="29"/>
      <c r="D598" s="7"/>
      <c r="E598" s="7"/>
      <c r="F598" s="7"/>
    </row>
    <row r="599" spans="2:6" ht="12.75">
      <c r="B599" s="12"/>
      <c r="C599" s="29"/>
      <c r="D599" s="7"/>
      <c r="E599" s="7"/>
      <c r="F599" s="7"/>
    </row>
    <row r="600" spans="2:6" ht="12.75">
      <c r="B600" s="12"/>
      <c r="C600" s="29"/>
      <c r="D600" s="7"/>
      <c r="E600" s="7"/>
      <c r="F600" s="7"/>
    </row>
    <row r="601" spans="2:6" ht="12.75">
      <c r="B601" s="12"/>
      <c r="C601" s="29"/>
      <c r="D601" s="7"/>
      <c r="E601" s="7"/>
      <c r="F601" s="7"/>
    </row>
    <row r="602" spans="2:6" ht="12.75">
      <c r="B602" s="12"/>
      <c r="C602" s="29"/>
      <c r="D602" s="7"/>
      <c r="E602" s="7"/>
      <c r="F602" s="7"/>
    </row>
    <row r="603" spans="2:6" ht="12.75">
      <c r="B603" s="12"/>
      <c r="C603" s="29"/>
      <c r="D603" s="7"/>
      <c r="E603" s="7"/>
      <c r="F603" s="7"/>
    </row>
    <row r="604" spans="2:6" ht="12.75">
      <c r="B604" s="12"/>
      <c r="C604" s="29"/>
      <c r="D604" s="7"/>
      <c r="E604" s="7"/>
      <c r="F604" s="7"/>
    </row>
    <row r="605" spans="2:6" ht="12.75">
      <c r="B605" s="12"/>
      <c r="C605" s="29"/>
      <c r="D605" s="7"/>
      <c r="E605" s="7"/>
      <c r="F605" s="7"/>
    </row>
    <row r="606" spans="2:6" ht="12.75">
      <c r="B606" s="12"/>
      <c r="C606" s="29"/>
      <c r="D606" s="7"/>
      <c r="E606" s="7"/>
      <c r="F606" s="7"/>
    </row>
    <row r="607" spans="2:6" ht="12.75">
      <c r="B607" s="12"/>
      <c r="C607" s="29"/>
      <c r="D607" s="7"/>
      <c r="E607" s="7"/>
      <c r="F607" s="7"/>
    </row>
    <row r="608" spans="2:6" ht="12.75">
      <c r="B608" s="12"/>
      <c r="C608" s="29"/>
      <c r="D608" s="7"/>
      <c r="E608" s="7"/>
      <c r="F608" s="7"/>
    </row>
    <row r="609" spans="2:6" ht="12.75">
      <c r="B609" s="12"/>
      <c r="C609" s="29"/>
      <c r="D609" s="7"/>
      <c r="E609" s="7"/>
      <c r="F609" s="7"/>
    </row>
    <row r="610" spans="2:6" ht="12.75">
      <c r="B610" s="12"/>
      <c r="C610" s="29"/>
      <c r="D610" s="7"/>
      <c r="E610" s="7"/>
      <c r="F610" s="7"/>
    </row>
    <row r="611" spans="2:6" ht="12.75">
      <c r="B611" s="12"/>
      <c r="C611" s="29"/>
      <c r="D611" s="7"/>
      <c r="E611" s="7"/>
      <c r="F611" s="7"/>
    </row>
    <row r="612" spans="2:6" ht="12.75">
      <c r="B612" s="12"/>
      <c r="C612" s="29"/>
      <c r="D612" s="7"/>
      <c r="E612" s="7"/>
      <c r="F612" s="7"/>
    </row>
    <row r="613" spans="2:6" ht="12.75">
      <c r="B613" s="12"/>
      <c r="C613" s="29"/>
      <c r="D613" s="7"/>
      <c r="E613" s="7"/>
      <c r="F613" s="7"/>
    </row>
    <row r="614" spans="2:6" ht="12.75">
      <c r="B614" s="12"/>
      <c r="C614" s="29"/>
      <c r="D614" s="7"/>
      <c r="E614" s="7"/>
      <c r="F614" s="7"/>
    </row>
    <row r="615" spans="2:6" ht="12.75">
      <c r="B615" s="12"/>
      <c r="C615" s="29"/>
      <c r="D615" s="7"/>
      <c r="E615" s="7"/>
      <c r="F615" s="7"/>
    </row>
    <row r="616" spans="2:6" ht="12.75">
      <c r="B616" s="12"/>
      <c r="C616" s="29"/>
      <c r="D616" s="7"/>
      <c r="E616" s="7"/>
      <c r="F616" s="7"/>
    </row>
    <row r="617" spans="2:6" ht="12.75">
      <c r="B617" s="12"/>
      <c r="C617" s="29"/>
      <c r="D617" s="7"/>
      <c r="E617" s="7"/>
      <c r="F617" s="7"/>
    </row>
    <row r="618" spans="2:6" ht="12.75">
      <c r="B618" s="12"/>
      <c r="C618" s="29"/>
      <c r="D618" s="7"/>
      <c r="E618" s="7"/>
      <c r="F618" s="7"/>
    </row>
    <row r="619" spans="2:6" ht="12.75">
      <c r="B619" s="12"/>
      <c r="C619" s="29"/>
      <c r="D619" s="7"/>
      <c r="E619" s="7"/>
      <c r="F619" s="7"/>
    </row>
    <row r="620" spans="2:6" ht="12.75">
      <c r="B620" s="12"/>
      <c r="C620" s="29"/>
      <c r="D620" s="7"/>
      <c r="E620" s="7"/>
      <c r="F620" s="7"/>
    </row>
    <row r="621" spans="2:6" ht="12.75">
      <c r="B621" s="12"/>
      <c r="C621" s="29"/>
      <c r="D621" s="7"/>
      <c r="E621" s="7"/>
      <c r="F621" s="7"/>
    </row>
    <row r="622" spans="2:6" ht="12.75">
      <c r="B622" s="12"/>
      <c r="C622" s="29"/>
      <c r="D622" s="7"/>
      <c r="E622" s="7"/>
      <c r="F622" s="7"/>
    </row>
    <row r="623" spans="2:6" ht="12.75">
      <c r="B623" s="12"/>
      <c r="C623" s="29"/>
      <c r="D623" s="7"/>
      <c r="E623" s="7"/>
      <c r="F623" s="7"/>
    </row>
    <row r="624" spans="2:6" ht="12.75">
      <c r="B624" s="12"/>
      <c r="C624" s="29"/>
      <c r="D624" s="7"/>
      <c r="E624" s="7"/>
      <c r="F624" s="7"/>
    </row>
    <row r="625" spans="2:6" ht="12.75">
      <c r="B625" s="12"/>
      <c r="C625" s="29"/>
      <c r="D625" s="7"/>
      <c r="E625" s="7"/>
      <c r="F625" s="7"/>
    </row>
    <row r="626" spans="2:6" ht="12.75">
      <c r="B626" s="12"/>
      <c r="C626" s="29"/>
      <c r="D626" s="7"/>
      <c r="E626" s="7"/>
      <c r="F626" s="7"/>
    </row>
    <row r="627" spans="2:6" ht="12.75">
      <c r="B627" s="12"/>
      <c r="C627" s="29"/>
      <c r="D627" s="7"/>
      <c r="E627" s="7"/>
      <c r="F627" s="7"/>
    </row>
    <row r="628" spans="2:6" ht="12.75">
      <c r="B628" s="12"/>
      <c r="C628" s="29"/>
      <c r="D628" s="7"/>
      <c r="E628" s="7"/>
      <c r="F628" s="7"/>
    </row>
    <row r="629" spans="2:6" ht="12.75">
      <c r="B629" s="12"/>
      <c r="C629" s="29"/>
      <c r="D629" s="7"/>
      <c r="E629" s="7"/>
      <c r="F629" s="7"/>
    </row>
    <row r="630" spans="2:6" ht="12.75">
      <c r="B630" s="12"/>
      <c r="C630" s="29"/>
      <c r="D630" s="7"/>
      <c r="E630" s="7"/>
      <c r="F630" s="7"/>
    </row>
    <row r="631" spans="2:6" ht="12.75">
      <c r="B631" s="12"/>
      <c r="C631" s="29"/>
      <c r="D631" s="7"/>
      <c r="E631" s="7"/>
      <c r="F631" s="7"/>
    </row>
    <row r="632" spans="2:6" ht="12.75">
      <c r="B632" s="12"/>
      <c r="C632" s="29"/>
      <c r="D632" s="7"/>
      <c r="E632" s="7"/>
      <c r="F632" s="7"/>
    </row>
    <row r="633" spans="2:6" ht="12.75">
      <c r="B633" s="12"/>
      <c r="C633" s="29"/>
      <c r="D633" s="7"/>
      <c r="E633" s="7"/>
      <c r="F633" s="7"/>
    </row>
    <row r="634" spans="2:6" ht="12.75">
      <c r="B634" s="12"/>
      <c r="C634" s="29"/>
      <c r="D634" s="7"/>
      <c r="E634" s="7"/>
      <c r="F634" s="7"/>
    </row>
    <row r="635" spans="2:6" ht="12.75">
      <c r="B635" s="12"/>
      <c r="C635" s="29"/>
      <c r="D635" s="7"/>
      <c r="E635" s="7"/>
      <c r="F635" s="7"/>
    </row>
    <row r="636" spans="2:6" ht="12.75">
      <c r="B636" s="12"/>
      <c r="C636" s="29"/>
      <c r="D636" s="7"/>
      <c r="E636" s="7"/>
      <c r="F636" s="7"/>
    </row>
    <row r="637" spans="2:6" ht="12.75">
      <c r="B637" s="12"/>
      <c r="C637" s="29"/>
      <c r="D637" s="7"/>
      <c r="E637" s="7"/>
      <c r="F637" s="7"/>
    </row>
    <row r="638" spans="2:6" ht="12.75">
      <c r="B638" s="12"/>
      <c r="C638" s="29"/>
      <c r="D638" s="7"/>
      <c r="E638" s="7"/>
      <c r="F638" s="7"/>
    </row>
    <row r="639" spans="2:6" ht="12.75">
      <c r="B639" s="12"/>
      <c r="C639" s="29"/>
      <c r="D639" s="7"/>
      <c r="E639" s="7"/>
      <c r="F639" s="7"/>
    </row>
    <row r="640" spans="2:6" ht="12.75">
      <c r="B640" s="12"/>
      <c r="C640" s="29"/>
      <c r="D640" s="7"/>
      <c r="E640" s="7"/>
      <c r="F640" s="7"/>
    </row>
    <row r="641" spans="2:6" ht="12.75">
      <c r="B641" s="12"/>
      <c r="C641" s="29"/>
      <c r="D641" s="7"/>
      <c r="E641" s="7"/>
      <c r="F641" s="7"/>
    </row>
    <row r="642" spans="2:6" ht="12.75">
      <c r="B642" s="12"/>
      <c r="C642" s="29"/>
      <c r="D642" s="7"/>
      <c r="E642" s="7"/>
      <c r="F642" s="7"/>
    </row>
    <row r="643" spans="2:6" ht="12.75">
      <c r="B643" s="12"/>
      <c r="C643" s="29"/>
      <c r="D643" s="7"/>
      <c r="E643" s="7"/>
      <c r="F643" s="7"/>
    </row>
    <row r="644" spans="2:6" ht="12.75">
      <c r="B644" s="12"/>
      <c r="C644" s="29"/>
      <c r="D644" s="7"/>
      <c r="E644" s="7"/>
      <c r="F644" s="7"/>
    </row>
    <row r="645" spans="2:6" ht="12.75">
      <c r="B645" s="12"/>
      <c r="C645" s="29"/>
      <c r="D645" s="7"/>
      <c r="E645" s="7"/>
      <c r="F645" s="7"/>
    </row>
    <row r="646" spans="2:6" ht="12.75">
      <c r="B646" s="12"/>
      <c r="C646" s="29"/>
      <c r="D646" s="7"/>
      <c r="E646" s="7"/>
      <c r="F646" s="7"/>
    </row>
    <row r="647" spans="2:6" ht="12.75">
      <c r="B647" s="12"/>
      <c r="C647" s="29"/>
      <c r="D647" s="7"/>
      <c r="E647" s="7"/>
      <c r="F647" s="7"/>
    </row>
    <row r="648" spans="2:6" ht="12.75">
      <c r="B648" s="12"/>
      <c r="C648" s="29"/>
      <c r="D648" s="7"/>
      <c r="E648" s="7"/>
      <c r="F648" s="7"/>
    </row>
    <row r="649" spans="2:6" ht="12.75">
      <c r="B649" s="12"/>
      <c r="C649" s="29"/>
      <c r="D649" s="7"/>
      <c r="E649" s="7"/>
      <c r="F649" s="7"/>
    </row>
    <row r="650" spans="2:6" ht="12.75">
      <c r="B650" s="12"/>
      <c r="C650" s="29"/>
      <c r="D650" s="7"/>
      <c r="E650" s="7"/>
      <c r="F650" s="7"/>
    </row>
    <row r="651" spans="2:6" ht="12.75">
      <c r="B651" s="12"/>
      <c r="C651" s="29"/>
      <c r="D651" s="7"/>
      <c r="E651" s="7"/>
      <c r="F651" s="7"/>
    </row>
    <row r="652" spans="2:6" ht="12.75">
      <c r="B652" s="12"/>
      <c r="C652" s="29"/>
      <c r="D652" s="7"/>
      <c r="E652" s="7"/>
      <c r="F652" s="7"/>
    </row>
    <row r="653" spans="2:6" ht="12.75">
      <c r="B653" s="12"/>
      <c r="C653" s="29"/>
      <c r="D653" s="7"/>
      <c r="E653" s="7"/>
      <c r="F653" s="7"/>
    </row>
    <row r="654" spans="2:6" ht="12.75">
      <c r="B654" s="12"/>
      <c r="C654" s="29"/>
      <c r="D654" s="7"/>
      <c r="E654" s="7"/>
      <c r="F654" s="7"/>
    </row>
    <row r="655" spans="2:6" ht="12.75">
      <c r="B655" s="12"/>
      <c r="C655" s="29"/>
      <c r="D655" s="7"/>
      <c r="E655" s="7"/>
      <c r="F655" s="7"/>
    </row>
    <row r="656" spans="2:6" ht="12.75">
      <c r="B656" s="12"/>
      <c r="C656" s="29"/>
      <c r="D656" s="7"/>
      <c r="E656" s="7"/>
      <c r="F656" s="7"/>
    </row>
    <row r="657" spans="2:6" ht="12.75">
      <c r="B657" s="12"/>
      <c r="C657" s="29"/>
      <c r="D657" s="7"/>
      <c r="E657" s="7"/>
      <c r="F657" s="7"/>
    </row>
    <row r="658" spans="2:6" ht="12.75">
      <c r="B658" s="12"/>
      <c r="C658" s="29"/>
      <c r="D658" s="7"/>
      <c r="E658" s="7"/>
      <c r="F658" s="7"/>
    </row>
    <row r="659" spans="2:6" ht="12.75">
      <c r="B659" s="12"/>
      <c r="C659" s="29"/>
      <c r="D659" s="7"/>
      <c r="E659" s="7"/>
      <c r="F659" s="7"/>
    </row>
    <row r="660" spans="2:6" ht="12.75">
      <c r="B660" s="12"/>
      <c r="C660" s="29"/>
      <c r="D660" s="7"/>
      <c r="E660" s="7"/>
      <c r="F660" s="7"/>
    </row>
    <row r="661" spans="2:6" ht="12.75">
      <c r="B661" s="12"/>
      <c r="C661" s="29"/>
      <c r="D661" s="7"/>
      <c r="E661" s="7"/>
      <c r="F661" s="7"/>
    </row>
    <row r="662" spans="2:6" ht="12.75">
      <c r="B662" s="12"/>
      <c r="C662" s="29"/>
      <c r="D662" s="7"/>
      <c r="E662" s="7"/>
      <c r="F662" s="7"/>
    </row>
    <row r="663" spans="2:6" ht="12.75">
      <c r="B663" s="12"/>
      <c r="C663" s="29"/>
      <c r="D663" s="7"/>
      <c r="E663" s="7"/>
      <c r="F663" s="7"/>
    </row>
    <row r="664" spans="2:6" ht="12.75">
      <c r="B664" s="12"/>
      <c r="C664" s="29"/>
      <c r="D664" s="7"/>
      <c r="E664" s="7"/>
      <c r="F664" s="7"/>
    </row>
    <row r="665" spans="2:6" ht="12.75">
      <c r="B665" s="12"/>
      <c r="C665" s="29"/>
      <c r="D665" s="7"/>
      <c r="E665" s="7"/>
      <c r="F665" s="7"/>
    </row>
    <row r="666" spans="2:6" ht="12.75">
      <c r="B666" s="12"/>
      <c r="C666" s="29"/>
      <c r="D666" s="7"/>
      <c r="E666" s="7"/>
      <c r="F666" s="7"/>
    </row>
    <row r="667" spans="2:6" ht="12.75">
      <c r="B667" s="12"/>
      <c r="C667" s="29"/>
      <c r="D667" s="7"/>
      <c r="E667" s="7"/>
      <c r="F667" s="7"/>
    </row>
    <row r="668" spans="2:6" ht="12.75">
      <c r="B668" s="12"/>
      <c r="C668" s="29"/>
      <c r="D668" s="7"/>
      <c r="E668" s="7"/>
      <c r="F668" s="7"/>
    </row>
    <row r="669" spans="2:6" ht="12.75">
      <c r="B669" s="12"/>
      <c r="C669" s="29"/>
      <c r="D669" s="7"/>
      <c r="E669" s="7"/>
      <c r="F669" s="7"/>
    </row>
    <row r="670" spans="2:6" ht="12.75">
      <c r="B670" s="12"/>
      <c r="C670" s="29"/>
      <c r="D670" s="7"/>
      <c r="E670" s="7"/>
      <c r="F670" s="7"/>
    </row>
  </sheetData>
  <mergeCells count="1">
    <mergeCell ref="A5:F5"/>
  </mergeCells>
  <printOptions/>
  <pageMargins left="0.75" right="0.75" top="1" bottom="1" header="0.5" footer="0.5"/>
  <pageSetup horizontalDpi="600" verticalDpi="600" orientation="portrait" paperSize="9" scale="99" r:id="rId1"/>
  <rowBreaks count="7" manualBreakCount="7">
    <brk id="47" max="5" man="1"/>
    <brk id="95" max="5" man="1"/>
    <brk id="144" max="5" man="1"/>
    <brk id="198" max="5" man="1"/>
    <brk id="245" max="5" man="1"/>
    <brk id="295" max="5" man="1"/>
    <brk id="3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6">
      <selection activeCell="J42" sqref="J42:K42"/>
    </sheetView>
  </sheetViews>
  <sheetFormatPr defaultColWidth="9.140625" defaultRowHeight="12.75"/>
  <cols>
    <col min="10" max="10" width="17.28125" style="0" customWidth="1"/>
    <col min="11" max="11" width="19.140625" style="0" customWidth="1"/>
  </cols>
  <sheetData>
    <row r="1" spans="1:11" ht="12.75">
      <c r="A1" s="14"/>
      <c r="B1" s="7"/>
      <c r="C1" s="7"/>
      <c r="D1" s="7"/>
      <c r="E1" s="7"/>
      <c r="F1" s="7"/>
      <c r="G1" s="102"/>
      <c r="H1" s="103"/>
      <c r="I1" s="103"/>
      <c r="J1" s="7"/>
      <c r="K1" s="7"/>
    </row>
    <row r="2" spans="1:11" ht="12.75">
      <c r="A2" s="14"/>
      <c r="B2" s="7"/>
      <c r="C2" s="7"/>
      <c r="D2" s="7"/>
      <c r="E2" s="7"/>
      <c r="F2" s="7"/>
      <c r="G2" s="103"/>
      <c r="H2" s="103"/>
      <c r="I2" s="103"/>
      <c r="J2" s="26" t="s">
        <v>230</v>
      </c>
      <c r="K2" s="7"/>
    </row>
    <row r="3" spans="1:11" ht="12.75">
      <c r="A3" s="14"/>
      <c r="B3" s="7"/>
      <c r="C3" s="7"/>
      <c r="D3" s="7"/>
      <c r="E3" s="7"/>
      <c r="F3" s="7"/>
      <c r="G3" s="103"/>
      <c r="H3" s="103"/>
      <c r="I3" s="103"/>
      <c r="J3" s="7"/>
      <c r="K3" s="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5.5" customHeight="1">
      <c r="A5" s="251" t="s">
        <v>231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2.5">
      <c r="A8" s="163" t="s">
        <v>2</v>
      </c>
      <c r="B8" s="252" t="s">
        <v>3</v>
      </c>
      <c r="C8" s="252"/>
      <c r="D8" s="252"/>
      <c r="E8" s="252"/>
      <c r="F8" s="252"/>
      <c r="G8" s="253" t="s">
        <v>4</v>
      </c>
      <c r="H8" s="254"/>
      <c r="I8" s="255"/>
      <c r="J8" s="109" t="s">
        <v>232</v>
      </c>
      <c r="K8" s="36" t="s">
        <v>6</v>
      </c>
    </row>
    <row r="9" spans="1:11" ht="15" customHeight="1">
      <c r="A9" s="163" t="s">
        <v>233</v>
      </c>
      <c r="B9" s="256" t="s">
        <v>234</v>
      </c>
      <c r="C9" s="256"/>
      <c r="D9" s="256"/>
      <c r="E9" s="256"/>
      <c r="F9" s="256"/>
      <c r="G9" s="257">
        <v>93845342</v>
      </c>
      <c r="H9" s="257"/>
      <c r="I9" s="257"/>
      <c r="J9" s="164">
        <v>100607462</v>
      </c>
      <c r="K9" s="99">
        <v>50417367.48</v>
      </c>
    </row>
    <row r="10" spans="1:11" ht="15" customHeight="1">
      <c r="A10" s="163" t="s">
        <v>235</v>
      </c>
      <c r="B10" s="256" t="s">
        <v>236</v>
      </c>
      <c r="C10" s="256"/>
      <c r="D10" s="256"/>
      <c r="E10" s="256"/>
      <c r="F10" s="256"/>
      <c r="G10" s="257">
        <v>103401364</v>
      </c>
      <c r="H10" s="257"/>
      <c r="I10" s="257"/>
      <c r="J10" s="99">
        <v>111163484</v>
      </c>
      <c r="K10" s="99">
        <v>46448785.35</v>
      </c>
    </row>
    <row r="11" spans="1:11" ht="15" customHeight="1">
      <c r="A11" s="163" t="s">
        <v>237</v>
      </c>
      <c r="B11" s="256" t="s">
        <v>238</v>
      </c>
      <c r="C11" s="256"/>
      <c r="D11" s="256"/>
      <c r="E11" s="256"/>
      <c r="F11" s="256"/>
      <c r="G11" s="257">
        <f>G9-G10</f>
        <v>-9556022</v>
      </c>
      <c r="H11" s="257"/>
      <c r="I11" s="257"/>
      <c r="J11" s="99">
        <v>-10556022</v>
      </c>
      <c r="K11" s="99">
        <v>3968582.13</v>
      </c>
    </row>
    <row r="12" spans="1:11" ht="15" customHeight="1">
      <c r="A12" s="163" t="s">
        <v>239</v>
      </c>
      <c r="B12" s="256" t="s">
        <v>240</v>
      </c>
      <c r="C12" s="256"/>
      <c r="D12" s="256"/>
      <c r="E12" s="256"/>
      <c r="F12" s="256"/>
      <c r="G12" s="257">
        <f>G13-G18</f>
        <v>9556022</v>
      </c>
      <c r="H12" s="257"/>
      <c r="I12" s="257"/>
      <c r="J12" s="99">
        <v>10556022</v>
      </c>
      <c r="K12" s="99">
        <v>8613063.39</v>
      </c>
    </row>
    <row r="13" spans="1:11" ht="24" customHeight="1">
      <c r="A13" s="163" t="s">
        <v>123</v>
      </c>
      <c r="B13" s="256" t="s">
        <v>241</v>
      </c>
      <c r="C13" s="256"/>
      <c r="D13" s="256"/>
      <c r="E13" s="256"/>
      <c r="F13" s="256"/>
      <c r="G13" s="257">
        <f>G14+G15+G16+G17</f>
        <v>11662982</v>
      </c>
      <c r="H13" s="257"/>
      <c r="I13" s="257"/>
      <c r="J13" s="99">
        <v>12662982</v>
      </c>
      <c r="K13" s="99">
        <v>9464936.39</v>
      </c>
    </row>
    <row r="14" spans="1:11" ht="15" customHeight="1">
      <c r="A14" s="125" t="s">
        <v>242</v>
      </c>
      <c r="B14" s="258" t="s">
        <v>243</v>
      </c>
      <c r="C14" s="259"/>
      <c r="D14" s="259"/>
      <c r="E14" s="259"/>
      <c r="F14" s="260"/>
      <c r="G14" s="261">
        <v>0</v>
      </c>
      <c r="H14" s="262"/>
      <c r="I14" s="263"/>
      <c r="J14" s="166">
        <v>0</v>
      </c>
      <c r="K14" s="166">
        <v>613931</v>
      </c>
    </row>
    <row r="15" spans="1:11" ht="15" customHeight="1">
      <c r="A15" s="125" t="s">
        <v>244</v>
      </c>
      <c r="B15" s="237" t="s">
        <v>245</v>
      </c>
      <c r="C15" s="238"/>
      <c r="D15" s="238"/>
      <c r="E15" s="238"/>
      <c r="F15" s="239"/>
      <c r="G15" s="261">
        <v>8293862</v>
      </c>
      <c r="H15" s="262"/>
      <c r="I15" s="263"/>
      <c r="J15" s="166">
        <v>8293862</v>
      </c>
      <c r="K15" s="166">
        <v>8276444.82</v>
      </c>
    </row>
    <row r="16" spans="1:11" ht="15" customHeight="1">
      <c r="A16" s="125" t="s">
        <v>246</v>
      </c>
      <c r="B16" s="240" t="s">
        <v>247</v>
      </c>
      <c r="C16" s="240"/>
      <c r="D16" s="240"/>
      <c r="E16" s="240"/>
      <c r="F16" s="240"/>
      <c r="G16" s="241">
        <v>1000000</v>
      </c>
      <c r="H16" s="241"/>
      <c r="I16" s="241"/>
      <c r="J16" s="166">
        <v>1450000</v>
      </c>
      <c r="K16" s="166">
        <v>0</v>
      </c>
    </row>
    <row r="17" spans="1:11" ht="15" customHeight="1">
      <c r="A17" s="125" t="s">
        <v>248</v>
      </c>
      <c r="B17" s="240" t="s">
        <v>249</v>
      </c>
      <c r="C17" s="240"/>
      <c r="D17" s="240"/>
      <c r="E17" s="240"/>
      <c r="F17" s="240"/>
      <c r="G17" s="241">
        <v>2369120</v>
      </c>
      <c r="H17" s="241"/>
      <c r="I17" s="241"/>
      <c r="J17" s="166">
        <v>2919120</v>
      </c>
      <c r="K17" s="166">
        <v>574560</v>
      </c>
    </row>
    <row r="18" spans="1:11" ht="24.75" customHeight="1">
      <c r="A18" s="163" t="s">
        <v>14</v>
      </c>
      <c r="B18" s="256" t="s">
        <v>250</v>
      </c>
      <c r="C18" s="256"/>
      <c r="D18" s="256"/>
      <c r="E18" s="256"/>
      <c r="F18" s="256"/>
      <c r="G18" s="257">
        <f>G19+G20</f>
        <v>2106960</v>
      </c>
      <c r="H18" s="257"/>
      <c r="I18" s="257"/>
      <c r="J18" s="99">
        <v>2106960</v>
      </c>
      <c r="K18" s="99">
        <v>851873</v>
      </c>
    </row>
    <row r="19" spans="1:11" ht="15" customHeight="1">
      <c r="A19" s="125" t="s">
        <v>242</v>
      </c>
      <c r="B19" s="240" t="s">
        <v>251</v>
      </c>
      <c r="C19" s="240"/>
      <c r="D19" s="240"/>
      <c r="E19" s="240"/>
      <c r="F19" s="240"/>
      <c r="G19" s="241">
        <v>1630500</v>
      </c>
      <c r="H19" s="241"/>
      <c r="I19" s="241"/>
      <c r="J19" s="166">
        <v>1630500</v>
      </c>
      <c r="K19" s="166">
        <v>585000</v>
      </c>
    </row>
    <row r="20" spans="1:11" ht="15" customHeight="1">
      <c r="A20" s="125" t="s">
        <v>244</v>
      </c>
      <c r="B20" s="240" t="s">
        <v>252</v>
      </c>
      <c r="C20" s="240"/>
      <c r="D20" s="240"/>
      <c r="E20" s="240"/>
      <c r="F20" s="240"/>
      <c r="G20" s="241">
        <v>476460</v>
      </c>
      <c r="H20" s="241"/>
      <c r="I20" s="241"/>
      <c r="J20" s="166">
        <v>476460</v>
      </c>
      <c r="K20" s="166">
        <v>266873</v>
      </c>
    </row>
    <row r="21" spans="1:11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5" customHeight="1">
      <c r="A23" s="128"/>
      <c r="B23" s="26" t="s">
        <v>253</v>
      </c>
      <c r="C23" s="26"/>
      <c r="D23" s="26"/>
      <c r="E23" s="105"/>
      <c r="F23" s="105"/>
      <c r="G23" s="105"/>
      <c r="H23" s="106"/>
      <c r="I23" s="105"/>
      <c r="J23" s="106"/>
      <c r="K23" s="106"/>
    </row>
    <row r="24" spans="1:11" ht="15" customHeight="1">
      <c r="A24" s="128"/>
      <c r="B24" s="26" t="s">
        <v>254</v>
      </c>
      <c r="C24" s="26"/>
      <c r="D24" s="26"/>
      <c r="E24" s="105"/>
      <c r="F24" s="105"/>
      <c r="G24" s="105"/>
      <c r="H24" s="105"/>
      <c r="I24" s="105"/>
      <c r="J24" s="105"/>
      <c r="K24" s="105"/>
    </row>
    <row r="25" spans="1:11" ht="15" customHeight="1">
      <c r="A25" s="128"/>
      <c r="B25" s="26" t="s">
        <v>255</v>
      </c>
      <c r="C25" s="26"/>
      <c r="D25" s="26"/>
      <c r="E25" s="105"/>
      <c r="F25" s="105"/>
      <c r="G25" s="105"/>
      <c r="H25" s="106"/>
      <c r="I25" s="167"/>
      <c r="J25" s="32">
        <f>SUM(J27:J30)</f>
        <v>2919120</v>
      </c>
      <c r="K25" s="32">
        <f>SUM(K27:K30)</f>
        <v>574560</v>
      </c>
    </row>
    <row r="26" spans="1:11" ht="15" customHeight="1">
      <c r="A26" s="128"/>
      <c r="B26" s="105" t="s">
        <v>12</v>
      </c>
      <c r="C26" s="26"/>
      <c r="D26" s="26"/>
      <c r="E26" s="105"/>
      <c r="F26" s="105"/>
      <c r="G26" s="105"/>
      <c r="H26" s="105"/>
      <c r="I26" s="168"/>
      <c r="J26" s="106"/>
      <c r="K26" s="106"/>
    </row>
    <row r="27" spans="1:11" ht="15" customHeight="1">
      <c r="A27" s="128"/>
      <c r="B27" s="105" t="s">
        <v>256</v>
      </c>
      <c r="C27" s="105"/>
      <c r="D27" s="105"/>
      <c r="E27" s="105"/>
      <c r="F27" s="105"/>
      <c r="G27" s="105"/>
      <c r="H27" s="105"/>
      <c r="I27" s="169"/>
      <c r="J27" s="106">
        <v>1149120</v>
      </c>
      <c r="K27" s="106">
        <v>574560</v>
      </c>
    </row>
    <row r="28" spans="1:11" ht="15" customHeight="1">
      <c r="A28" s="105"/>
      <c r="B28" s="105" t="s">
        <v>257</v>
      </c>
      <c r="C28" s="105"/>
      <c r="D28" s="105"/>
      <c r="E28" s="105"/>
      <c r="F28" s="105"/>
      <c r="G28" s="105"/>
      <c r="H28" s="105"/>
      <c r="I28" s="105"/>
      <c r="J28" s="106">
        <v>800000</v>
      </c>
      <c r="K28" s="106">
        <v>0</v>
      </c>
    </row>
    <row r="29" spans="1:11" ht="15" customHeight="1">
      <c r="A29" s="105"/>
      <c r="B29" s="105" t="s">
        <v>258</v>
      </c>
      <c r="C29" s="105"/>
      <c r="D29" s="105"/>
      <c r="E29" s="105"/>
      <c r="F29" s="105"/>
      <c r="G29" s="105"/>
      <c r="H29" s="105"/>
      <c r="I29" s="105"/>
      <c r="J29" s="106">
        <v>420000</v>
      </c>
      <c r="K29" s="106">
        <v>0</v>
      </c>
    </row>
    <row r="30" spans="1:11" ht="24.75" customHeight="1">
      <c r="A30" s="105"/>
      <c r="B30" s="242" t="s">
        <v>259</v>
      </c>
      <c r="C30" s="243"/>
      <c r="D30" s="243"/>
      <c r="E30" s="243"/>
      <c r="F30" s="243"/>
      <c r="G30" s="243"/>
      <c r="H30" s="243"/>
      <c r="I30" s="243"/>
      <c r="J30" s="106">
        <v>550000</v>
      </c>
      <c r="K30" s="106">
        <v>0</v>
      </c>
    </row>
    <row r="31" spans="1:11" ht="1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6"/>
    </row>
    <row r="32" spans="1:11" ht="15" customHeight="1">
      <c r="A32" s="105"/>
      <c r="B32" s="26" t="s">
        <v>260</v>
      </c>
      <c r="C32" s="105"/>
      <c r="D32" s="105"/>
      <c r="E32" s="105"/>
      <c r="F32" s="105"/>
      <c r="G32" s="105"/>
      <c r="H32" s="105"/>
      <c r="I32" s="105"/>
      <c r="J32" s="32">
        <f>J34</f>
        <v>1450000</v>
      </c>
      <c r="K32" s="32">
        <f>K34</f>
        <v>0</v>
      </c>
    </row>
    <row r="33" spans="1:11" ht="15" customHeight="1">
      <c r="A33" s="105"/>
      <c r="B33" s="105" t="s">
        <v>12</v>
      </c>
      <c r="C33" s="105"/>
      <c r="D33" s="105"/>
      <c r="E33" s="105"/>
      <c r="F33" s="105"/>
      <c r="G33" s="105"/>
      <c r="H33" s="105"/>
      <c r="I33" s="169"/>
      <c r="J33" s="106"/>
      <c r="K33" s="106"/>
    </row>
    <row r="34" spans="1:11" ht="15" customHeight="1">
      <c r="A34" s="105"/>
      <c r="B34" s="105" t="s">
        <v>261</v>
      </c>
      <c r="C34" s="105"/>
      <c r="D34" s="105"/>
      <c r="E34" s="105"/>
      <c r="F34" s="105"/>
      <c r="G34" s="105"/>
      <c r="H34" s="105"/>
      <c r="I34" s="105"/>
      <c r="J34" s="106">
        <v>1450000</v>
      </c>
      <c r="K34" s="106">
        <v>0</v>
      </c>
    </row>
    <row r="35" spans="1:11" ht="1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6"/>
      <c r="K35" s="105"/>
    </row>
    <row r="36" spans="1:11" ht="1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6"/>
      <c r="K36" s="105"/>
    </row>
    <row r="37" spans="1:11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ht="12.75">
      <c r="A39" s="105"/>
      <c r="B39" s="105"/>
      <c r="C39" s="105"/>
      <c r="D39" s="105"/>
      <c r="E39" s="105"/>
      <c r="F39" s="105"/>
      <c r="G39" s="105"/>
      <c r="H39" s="105"/>
      <c r="I39" s="105"/>
      <c r="J39" s="128"/>
      <c r="K39" s="105"/>
    </row>
    <row r="40" spans="1:11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2.75">
      <c r="A42" s="105"/>
      <c r="B42" s="105"/>
      <c r="C42" s="105"/>
      <c r="D42" s="105"/>
      <c r="E42" s="105"/>
      <c r="F42" s="105"/>
      <c r="G42" s="105"/>
      <c r="H42" s="105"/>
      <c r="I42" s="105"/>
      <c r="J42" s="250"/>
      <c r="K42" s="250"/>
    </row>
  </sheetData>
  <mergeCells count="29">
    <mergeCell ref="B30:I30"/>
    <mergeCell ref="B20:F20"/>
    <mergeCell ref="G20:I20"/>
    <mergeCell ref="B18:F18"/>
    <mergeCell ref="G18:I18"/>
    <mergeCell ref="B19:F19"/>
    <mergeCell ref="G19:I19"/>
    <mergeCell ref="B16:F16"/>
    <mergeCell ref="G16:I16"/>
    <mergeCell ref="B17:F17"/>
    <mergeCell ref="G17:I17"/>
    <mergeCell ref="B14:F14"/>
    <mergeCell ref="G14:I14"/>
    <mergeCell ref="B15:F15"/>
    <mergeCell ref="G15:I15"/>
    <mergeCell ref="B12:F12"/>
    <mergeCell ref="G12:I12"/>
    <mergeCell ref="B13:F13"/>
    <mergeCell ref="G13:I13"/>
    <mergeCell ref="J42:K42"/>
    <mergeCell ref="A5:K5"/>
    <mergeCell ref="B8:F8"/>
    <mergeCell ref="G8:I8"/>
    <mergeCell ref="B9:F9"/>
    <mergeCell ref="G9:I9"/>
    <mergeCell ref="B10:F10"/>
    <mergeCell ref="G10:I10"/>
    <mergeCell ref="B11:F11"/>
    <mergeCell ref="G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49">
      <selection activeCell="C177" sqref="C177"/>
    </sheetView>
  </sheetViews>
  <sheetFormatPr defaultColWidth="9.140625" defaultRowHeight="12.75"/>
  <cols>
    <col min="1" max="1" width="3.7109375" style="11" customWidth="1"/>
    <col min="2" max="2" width="37.7109375" style="7" customWidth="1"/>
    <col min="3" max="3" width="20.7109375" style="7" customWidth="1"/>
    <col min="4" max="4" width="13.140625" style="29" customWidth="1"/>
    <col min="5" max="5" width="12.8515625" style="7" customWidth="1"/>
    <col min="6" max="6" width="12.00390625" style="34" customWidth="1"/>
  </cols>
  <sheetData>
    <row r="1" spans="1:6" ht="12.75">
      <c r="A1" s="104"/>
      <c r="B1" s="105"/>
      <c r="C1" s="105"/>
      <c r="D1" s="106"/>
      <c r="E1" s="105"/>
      <c r="F1" s="107"/>
    </row>
    <row r="2" spans="1:6" ht="12.75">
      <c r="A2" s="104"/>
      <c r="B2" s="105"/>
      <c r="C2" s="105"/>
      <c r="D2" s="32"/>
      <c r="E2" s="108" t="s">
        <v>262</v>
      </c>
      <c r="F2" s="107"/>
    </row>
    <row r="3" spans="1:6" ht="12.75">
      <c r="A3" s="104"/>
      <c r="B3" s="105"/>
      <c r="C3" s="26"/>
      <c r="D3" s="32"/>
      <c r="E3" s="26"/>
      <c r="F3" s="107"/>
    </row>
    <row r="4" spans="1:6" ht="12.75">
      <c r="A4" s="104"/>
      <c r="B4" s="105"/>
      <c r="C4" s="105"/>
      <c r="D4" s="106"/>
      <c r="E4" s="105"/>
      <c r="F4" s="107"/>
    </row>
    <row r="5" spans="1:6" ht="12.75">
      <c r="A5" s="244" t="s">
        <v>520</v>
      </c>
      <c r="B5" s="244"/>
      <c r="C5" s="244"/>
      <c r="D5" s="244"/>
      <c r="E5" s="244"/>
      <c r="F5" s="244"/>
    </row>
    <row r="6" spans="1:6" ht="12.75">
      <c r="A6" s="104"/>
      <c r="B6" s="105"/>
      <c r="C6" s="105"/>
      <c r="D6" s="106"/>
      <c r="E6" s="105"/>
      <c r="F6" s="107"/>
    </row>
    <row r="7" spans="1:6" ht="33.75">
      <c r="A7" s="109" t="s">
        <v>2</v>
      </c>
      <c r="B7" s="109" t="s">
        <v>263</v>
      </c>
      <c r="C7" s="36" t="s">
        <v>4</v>
      </c>
      <c r="D7" s="36" t="s">
        <v>5</v>
      </c>
      <c r="E7" s="36" t="s">
        <v>6</v>
      </c>
      <c r="F7" s="36" t="s">
        <v>264</v>
      </c>
    </row>
    <row r="8" spans="1:6" s="38" customFormat="1" ht="11.25">
      <c r="A8" s="110">
        <v>1</v>
      </c>
      <c r="B8" s="110">
        <v>2</v>
      </c>
      <c r="C8" s="110">
        <v>3</v>
      </c>
      <c r="D8" s="111">
        <v>4</v>
      </c>
      <c r="E8" s="110">
        <v>5</v>
      </c>
      <c r="F8" s="112">
        <v>6</v>
      </c>
    </row>
    <row r="9" spans="1:6" s="39" customFormat="1" ht="22.5" customHeight="1">
      <c r="A9" s="109" t="s">
        <v>123</v>
      </c>
      <c r="B9" s="113" t="s">
        <v>20</v>
      </c>
      <c r="C9" s="114">
        <f>SUM(C10,C13,C16)</f>
        <v>3769000</v>
      </c>
      <c r="D9" s="114">
        <f>SUM(D10,D13,D16)</f>
        <v>3735165</v>
      </c>
      <c r="E9" s="114">
        <f>SUM(E10,E13,E16)</f>
        <v>1155469</v>
      </c>
      <c r="F9" s="115">
        <f>+E9/D9%</f>
        <v>30.934885072011543</v>
      </c>
    </row>
    <row r="10" spans="1:6" s="39" customFormat="1" ht="22.5" customHeight="1">
      <c r="A10" s="109"/>
      <c r="B10" s="116" t="s">
        <v>265</v>
      </c>
      <c r="C10" s="117">
        <f>C11</f>
        <v>1830000</v>
      </c>
      <c r="D10" s="117">
        <f>SUM(D11)</f>
        <v>1830000</v>
      </c>
      <c r="E10" s="117">
        <f>SUM(E11)</f>
        <v>915000</v>
      </c>
      <c r="F10" s="118">
        <f>+E10/D10%</f>
        <v>50</v>
      </c>
    </row>
    <row r="11" spans="1:6" s="39" customFormat="1" ht="22.5" customHeight="1">
      <c r="A11" s="109"/>
      <c r="B11" s="116" t="s">
        <v>266</v>
      </c>
      <c r="C11" s="117">
        <v>1830000</v>
      </c>
      <c r="D11" s="117">
        <v>1830000</v>
      </c>
      <c r="E11" s="119">
        <v>915000</v>
      </c>
      <c r="F11" s="118">
        <f>+E11/D11%</f>
        <v>50</v>
      </c>
    </row>
    <row r="12" spans="1:6" s="39" customFormat="1" ht="12" customHeight="1">
      <c r="A12" s="109"/>
      <c r="B12" s="116"/>
      <c r="C12" s="117"/>
      <c r="D12" s="117"/>
      <c r="E12" s="119"/>
      <c r="F12" s="118"/>
    </row>
    <row r="13" spans="1:6" s="39" customFormat="1" ht="15.75" customHeight="1">
      <c r="A13" s="109"/>
      <c r="B13" s="116" t="s">
        <v>134</v>
      </c>
      <c r="C13" s="117">
        <v>550000</v>
      </c>
      <c r="D13" s="117">
        <v>550000</v>
      </c>
      <c r="E13" s="119">
        <v>0</v>
      </c>
      <c r="F13" s="118">
        <f>+E13/D13%</f>
        <v>0</v>
      </c>
    </row>
    <row r="14" spans="1:6" s="39" customFormat="1" ht="47.25" customHeight="1">
      <c r="A14" s="109"/>
      <c r="B14" s="126" t="s">
        <v>525</v>
      </c>
      <c r="C14" s="117">
        <v>550000</v>
      </c>
      <c r="D14" s="117">
        <v>550000</v>
      </c>
      <c r="E14" s="119">
        <v>0</v>
      </c>
      <c r="F14" s="118">
        <f>+E14/D14%</f>
        <v>0</v>
      </c>
    </row>
    <row r="15" spans="1:6" s="39" customFormat="1" ht="12.75" customHeight="1">
      <c r="A15" s="109"/>
      <c r="B15" s="116"/>
      <c r="C15" s="117"/>
      <c r="D15" s="117"/>
      <c r="E15" s="119"/>
      <c r="F15" s="118"/>
    </row>
    <row r="16" spans="1:6" s="39" customFormat="1" ht="22.5" customHeight="1">
      <c r="A16" s="109"/>
      <c r="B16" s="116" t="s">
        <v>267</v>
      </c>
      <c r="C16" s="117">
        <f>SUM(C17:C28)</f>
        <v>1389000</v>
      </c>
      <c r="D16" s="117">
        <f>SUM(D17:D28)</f>
        <v>1355165</v>
      </c>
      <c r="E16" s="117">
        <f>SUM(E17:E28)</f>
        <v>240469</v>
      </c>
      <c r="F16" s="118">
        <f aca="true" t="shared" si="0" ref="F16:F25">+E16/D16%</f>
        <v>17.744628882829765</v>
      </c>
    </row>
    <row r="17" spans="1:6" s="39" customFormat="1" ht="22.5" customHeight="1">
      <c r="A17" s="109"/>
      <c r="B17" s="116" t="s">
        <v>268</v>
      </c>
      <c r="C17" s="117">
        <v>250000</v>
      </c>
      <c r="D17" s="117">
        <v>171626</v>
      </c>
      <c r="E17" s="119">
        <v>171625</v>
      </c>
      <c r="F17" s="118">
        <f t="shared" si="0"/>
        <v>99.99941733769941</v>
      </c>
    </row>
    <row r="18" spans="1:6" s="39" customFormat="1" ht="22.5" customHeight="1">
      <c r="A18" s="109"/>
      <c r="B18" s="116" t="s">
        <v>269</v>
      </c>
      <c r="C18" s="117">
        <v>200000</v>
      </c>
      <c r="D18" s="117">
        <v>140000</v>
      </c>
      <c r="E18" s="119">
        <v>9040</v>
      </c>
      <c r="F18" s="118">
        <f t="shared" si="0"/>
        <v>6.457142857142857</v>
      </c>
    </row>
    <row r="19" spans="1:6" s="39" customFormat="1" ht="22.5" customHeight="1">
      <c r="A19" s="109"/>
      <c r="B19" s="116" t="s">
        <v>270</v>
      </c>
      <c r="C19" s="117">
        <v>170000</v>
      </c>
      <c r="D19" s="117">
        <v>140000</v>
      </c>
      <c r="E19" s="119">
        <v>40</v>
      </c>
      <c r="F19" s="118">
        <f t="shared" si="0"/>
        <v>0.02857142857142857</v>
      </c>
    </row>
    <row r="20" spans="1:6" s="39" customFormat="1" ht="22.5" customHeight="1">
      <c r="A20" s="109"/>
      <c r="B20" s="116" t="s">
        <v>271</v>
      </c>
      <c r="C20" s="117">
        <v>220000</v>
      </c>
      <c r="D20" s="117">
        <v>300000</v>
      </c>
      <c r="E20" s="119">
        <v>5063</v>
      </c>
      <c r="F20" s="118">
        <f t="shared" si="0"/>
        <v>1.6876666666666666</v>
      </c>
    </row>
    <row r="21" spans="1:6" s="39" customFormat="1" ht="22.5" customHeight="1">
      <c r="A21" s="109"/>
      <c r="B21" s="116" t="s">
        <v>272</v>
      </c>
      <c r="C21" s="117">
        <v>180000</v>
      </c>
      <c r="D21" s="117">
        <v>280000</v>
      </c>
      <c r="E21" s="119">
        <v>11077</v>
      </c>
      <c r="F21" s="118">
        <f t="shared" si="0"/>
        <v>3.9560714285714287</v>
      </c>
    </row>
    <row r="22" spans="1:6" s="39" customFormat="1" ht="22.5" customHeight="1">
      <c r="A22" s="109"/>
      <c r="B22" s="116" t="s">
        <v>273</v>
      </c>
      <c r="C22" s="117">
        <v>110000</v>
      </c>
      <c r="D22" s="117">
        <v>100000</v>
      </c>
      <c r="E22" s="119">
        <v>8555</v>
      </c>
      <c r="F22" s="118">
        <f t="shared" si="0"/>
        <v>8.555</v>
      </c>
    </row>
    <row r="23" spans="1:6" s="39" customFormat="1" ht="22.5" customHeight="1">
      <c r="A23" s="109"/>
      <c r="B23" s="116" t="s">
        <v>274</v>
      </c>
      <c r="C23" s="117">
        <v>20000</v>
      </c>
      <c r="D23" s="117">
        <v>26539</v>
      </c>
      <c r="E23" s="119">
        <v>102</v>
      </c>
      <c r="F23" s="118">
        <f t="shared" si="0"/>
        <v>0.38434002788349225</v>
      </c>
    </row>
    <row r="24" spans="1:6" s="39" customFormat="1" ht="22.5" customHeight="1">
      <c r="A24" s="109"/>
      <c r="B24" s="116" t="s">
        <v>275</v>
      </c>
      <c r="C24" s="117">
        <v>120000</v>
      </c>
      <c r="D24" s="117">
        <v>120000</v>
      </c>
      <c r="E24" s="119">
        <v>40</v>
      </c>
      <c r="F24" s="118">
        <f t="shared" si="0"/>
        <v>0.03333333333333333</v>
      </c>
    </row>
    <row r="25" spans="1:6" s="39" customFormat="1" ht="22.5" customHeight="1">
      <c r="A25" s="109"/>
      <c r="B25" s="116" t="s">
        <v>276</v>
      </c>
      <c r="C25" s="117">
        <v>31000</v>
      </c>
      <c r="D25" s="117">
        <v>39000</v>
      </c>
      <c r="E25" s="119">
        <v>0</v>
      </c>
      <c r="F25" s="118">
        <f t="shared" si="0"/>
        <v>0</v>
      </c>
    </row>
    <row r="26" spans="1:6" s="39" customFormat="1" ht="22.5" customHeight="1">
      <c r="A26" s="109"/>
      <c r="B26" s="116" t="s">
        <v>277</v>
      </c>
      <c r="C26" s="117">
        <v>45000</v>
      </c>
      <c r="D26" s="117">
        <v>0</v>
      </c>
      <c r="E26" s="119">
        <v>0</v>
      </c>
      <c r="F26" s="118">
        <v>0</v>
      </c>
    </row>
    <row r="27" spans="1:6" s="39" customFormat="1" ht="22.5" customHeight="1">
      <c r="A27" s="109"/>
      <c r="B27" s="116" t="s">
        <v>278</v>
      </c>
      <c r="C27" s="117">
        <v>5000</v>
      </c>
      <c r="D27" s="117">
        <v>0</v>
      </c>
      <c r="E27" s="119">
        <v>0</v>
      </c>
      <c r="F27" s="118">
        <v>0</v>
      </c>
    </row>
    <row r="28" spans="1:6" s="39" customFormat="1" ht="22.5" customHeight="1">
      <c r="A28" s="109"/>
      <c r="B28" s="116" t="s">
        <v>279</v>
      </c>
      <c r="C28" s="117">
        <v>38000</v>
      </c>
      <c r="D28" s="117">
        <v>38000</v>
      </c>
      <c r="E28" s="119">
        <v>34927</v>
      </c>
      <c r="F28" s="118">
        <f>+E28/D28%</f>
        <v>91.91315789473684</v>
      </c>
    </row>
    <row r="29" spans="1:6" s="39" customFormat="1" ht="11.25" customHeight="1">
      <c r="A29" s="109"/>
      <c r="B29" s="116"/>
      <c r="C29" s="117"/>
      <c r="D29" s="117"/>
      <c r="E29" s="120"/>
      <c r="F29" s="118"/>
    </row>
    <row r="30" spans="1:6" s="39" customFormat="1" ht="22.5" customHeight="1">
      <c r="A30" s="109" t="s">
        <v>14</v>
      </c>
      <c r="B30" s="113" t="s">
        <v>25</v>
      </c>
      <c r="C30" s="114">
        <f>SUM(C31)</f>
        <v>2456500</v>
      </c>
      <c r="D30" s="114">
        <f>SUM(D31)</f>
        <v>2748200</v>
      </c>
      <c r="E30" s="114">
        <f>SUM(E31)</f>
        <v>1231784</v>
      </c>
      <c r="F30" s="115">
        <f aca="true" t="shared" si="1" ref="F30:F37">+E30/D30%</f>
        <v>44.821483152608984</v>
      </c>
    </row>
    <row r="31" spans="1:6" ht="22.5" customHeight="1">
      <c r="A31" s="109"/>
      <c r="B31" s="116" t="s">
        <v>280</v>
      </c>
      <c r="C31" s="117">
        <f>SUM(C32:C37)</f>
        <v>2456500</v>
      </c>
      <c r="D31" s="117">
        <f>SUM(D32:D37)</f>
        <v>2748200</v>
      </c>
      <c r="E31" s="117">
        <f>SUM(E32:E37)</f>
        <v>1231784</v>
      </c>
      <c r="F31" s="118">
        <f t="shared" si="1"/>
        <v>44.821483152608984</v>
      </c>
    </row>
    <row r="32" spans="1:6" ht="22.5" customHeight="1">
      <c r="A32" s="109"/>
      <c r="B32" s="116" t="s">
        <v>281</v>
      </c>
      <c r="C32" s="117">
        <v>13000</v>
      </c>
      <c r="D32" s="117">
        <v>13000</v>
      </c>
      <c r="E32" s="119">
        <v>0</v>
      </c>
      <c r="F32" s="118">
        <f t="shared" si="1"/>
        <v>0</v>
      </c>
    </row>
    <row r="33" spans="1:6" ht="22.5" customHeight="1">
      <c r="A33" s="109"/>
      <c r="B33" s="116" t="s">
        <v>282</v>
      </c>
      <c r="C33" s="117">
        <v>217500</v>
      </c>
      <c r="D33" s="117">
        <v>217500</v>
      </c>
      <c r="E33" s="119">
        <v>0</v>
      </c>
      <c r="F33" s="118">
        <f t="shared" si="1"/>
        <v>0</v>
      </c>
    </row>
    <row r="34" spans="1:6" ht="22.5" customHeight="1">
      <c r="A34" s="109"/>
      <c r="B34" s="116" t="s">
        <v>283</v>
      </c>
      <c r="C34" s="117">
        <v>0</v>
      </c>
      <c r="D34" s="117">
        <v>175500</v>
      </c>
      <c r="E34" s="119">
        <v>12200</v>
      </c>
      <c r="F34" s="118">
        <f t="shared" si="1"/>
        <v>6.951566951566951</v>
      </c>
    </row>
    <row r="35" spans="1:6" ht="22.5" customHeight="1">
      <c r="A35" s="109"/>
      <c r="B35" s="116" t="s">
        <v>284</v>
      </c>
      <c r="C35" s="117">
        <v>0</v>
      </c>
      <c r="D35" s="117">
        <v>116200</v>
      </c>
      <c r="E35" s="119">
        <v>0</v>
      </c>
      <c r="F35" s="118">
        <f t="shared" si="1"/>
        <v>0</v>
      </c>
    </row>
    <row r="36" spans="1:6" ht="22.5" customHeight="1">
      <c r="A36" s="109"/>
      <c r="B36" s="116" t="s">
        <v>285</v>
      </c>
      <c r="C36" s="117">
        <v>2210000</v>
      </c>
      <c r="D36" s="117">
        <v>2210000</v>
      </c>
      <c r="E36" s="119">
        <v>1219584</v>
      </c>
      <c r="F36" s="118">
        <f t="shared" si="1"/>
        <v>55.184796380090496</v>
      </c>
    </row>
    <row r="37" spans="1:6" ht="22.5" customHeight="1">
      <c r="A37" s="109"/>
      <c r="B37" s="116" t="s">
        <v>286</v>
      </c>
      <c r="C37" s="117">
        <v>16000</v>
      </c>
      <c r="D37" s="117">
        <v>16000</v>
      </c>
      <c r="E37" s="119">
        <v>0</v>
      </c>
      <c r="F37" s="118">
        <f t="shared" si="1"/>
        <v>0</v>
      </c>
    </row>
    <row r="38" spans="1:6" ht="12.75">
      <c r="A38" s="109"/>
      <c r="B38" s="116"/>
      <c r="C38" s="117"/>
      <c r="D38" s="117"/>
      <c r="E38" s="119"/>
      <c r="F38" s="118"/>
    </row>
    <row r="39" spans="1:6" ht="22.5" customHeight="1">
      <c r="A39" s="109" t="s">
        <v>16</v>
      </c>
      <c r="B39" s="113" t="s">
        <v>39</v>
      </c>
      <c r="C39" s="114">
        <f>C40+C43</f>
        <v>830000</v>
      </c>
      <c r="D39" s="114">
        <f>D40+D43</f>
        <v>804000</v>
      </c>
      <c r="E39" s="114">
        <f>SUM(E40,E43)</f>
        <v>337749</v>
      </c>
      <c r="F39" s="115">
        <f>+E39/D39%</f>
        <v>42.00858208955224</v>
      </c>
    </row>
    <row r="40" spans="1:6" ht="22.5" customHeight="1">
      <c r="A40" s="109"/>
      <c r="B40" s="116" t="s">
        <v>144</v>
      </c>
      <c r="C40" s="117">
        <f>C41</f>
        <v>240000</v>
      </c>
      <c r="D40" s="117">
        <f>SUM(D41)</f>
        <v>214000</v>
      </c>
      <c r="E40" s="119">
        <f>SUM(E41)</f>
        <v>4442</v>
      </c>
      <c r="F40" s="118">
        <f>+E40/D40%</f>
        <v>2.075700934579439</v>
      </c>
    </row>
    <row r="41" spans="1:6" ht="22.5" customHeight="1">
      <c r="A41" s="109"/>
      <c r="B41" s="116" t="s">
        <v>287</v>
      </c>
      <c r="C41" s="117">
        <v>240000</v>
      </c>
      <c r="D41" s="117">
        <v>214000</v>
      </c>
      <c r="E41" s="119">
        <v>4442</v>
      </c>
      <c r="F41" s="118">
        <f>+E41/D41%</f>
        <v>2.075700934579439</v>
      </c>
    </row>
    <row r="42" spans="1:6" ht="12.75" customHeight="1">
      <c r="A42" s="109"/>
      <c r="B42" s="116"/>
      <c r="C42" s="117"/>
      <c r="D42" s="117"/>
      <c r="E42" s="119"/>
      <c r="F42" s="118"/>
    </row>
    <row r="43" spans="1:6" ht="22.5" customHeight="1">
      <c r="A43" s="109"/>
      <c r="B43" s="116" t="s">
        <v>145</v>
      </c>
      <c r="C43" s="117">
        <f>C44</f>
        <v>590000</v>
      </c>
      <c r="D43" s="117">
        <f>SUM(D44)</f>
        <v>590000</v>
      </c>
      <c r="E43" s="119">
        <f>SUM(E44)</f>
        <v>333307</v>
      </c>
      <c r="F43" s="118">
        <f>+E43/D43%</f>
        <v>56.49271186440678</v>
      </c>
    </row>
    <row r="44" spans="1:6" ht="22.5" customHeight="1">
      <c r="A44" s="109"/>
      <c r="B44" s="116" t="s">
        <v>288</v>
      </c>
      <c r="C44" s="117">
        <v>590000</v>
      </c>
      <c r="D44" s="117">
        <v>590000</v>
      </c>
      <c r="E44" s="119">
        <v>333307</v>
      </c>
      <c r="F44" s="118">
        <f>+E44/D44%</f>
        <v>56.49271186440678</v>
      </c>
    </row>
    <row r="45" spans="1:6" ht="12.75" customHeight="1">
      <c r="A45" s="109"/>
      <c r="B45" s="116"/>
      <c r="C45" s="117"/>
      <c r="D45" s="117"/>
      <c r="E45" s="119"/>
      <c r="F45" s="118"/>
    </row>
    <row r="46" spans="1:6" s="39" customFormat="1" ht="22.5" customHeight="1">
      <c r="A46" s="109" t="s">
        <v>19</v>
      </c>
      <c r="B46" s="113" t="s">
        <v>45</v>
      </c>
      <c r="C46" s="114">
        <f>SUM(C47)</f>
        <v>128500</v>
      </c>
      <c r="D46" s="114">
        <f>SUM(D47)</f>
        <v>128500</v>
      </c>
      <c r="E46" s="114">
        <f>SUM(E47)</f>
        <v>67337</v>
      </c>
      <c r="F46" s="115">
        <f>+E46/D46%</f>
        <v>52.4023346303502</v>
      </c>
    </row>
    <row r="47" spans="1:6" s="39" customFormat="1" ht="22.5" customHeight="1">
      <c r="A47" s="109"/>
      <c r="B47" s="116" t="s">
        <v>149</v>
      </c>
      <c r="C47" s="117">
        <f>C48+C49</f>
        <v>128500</v>
      </c>
      <c r="D47" s="117">
        <f>SUM(D48:D49)</f>
        <v>128500</v>
      </c>
      <c r="E47" s="119">
        <f>SUM(E48:E49)</f>
        <v>67337</v>
      </c>
      <c r="F47" s="118">
        <f>+E47/D47%</f>
        <v>52.4023346303502</v>
      </c>
    </row>
    <row r="48" spans="1:6" s="39" customFormat="1" ht="22.5" customHeight="1">
      <c r="A48" s="109"/>
      <c r="B48" s="116" t="s">
        <v>289</v>
      </c>
      <c r="C48" s="117">
        <v>62000</v>
      </c>
      <c r="D48" s="117">
        <v>62000</v>
      </c>
      <c r="E48" s="119">
        <v>61094</v>
      </c>
      <c r="F48" s="118">
        <f>+E48/D48%</f>
        <v>98.53870967741935</v>
      </c>
    </row>
    <row r="49" spans="1:6" s="39" customFormat="1" ht="22.5" customHeight="1">
      <c r="A49" s="109"/>
      <c r="B49" s="116" t="s">
        <v>290</v>
      </c>
      <c r="C49" s="117">
        <v>66500</v>
      </c>
      <c r="D49" s="117">
        <v>66500</v>
      </c>
      <c r="E49" s="119">
        <v>6243</v>
      </c>
      <c r="F49" s="118">
        <f>+E49/D49%</f>
        <v>9.38796992481203</v>
      </c>
    </row>
    <row r="50" spans="1:6" s="39" customFormat="1" ht="12.75" customHeight="1">
      <c r="A50" s="109"/>
      <c r="B50" s="116"/>
      <c r="C50" s="117"/>
      <c r="D50" s="117"/>
      <c r="E50" s="120"/>
      <c r="F50" s="118"/>
    </row>
    <row r="51" spans="1:6" s="39" customFormat="1" ht="22.5" customHeight="1">
      <c r="A51" s="109" t="s">
        <v>24</v>
      </c>
      <c r="B51" s="113" t="s">
        <v>54</v>
      </c>
      <c r="C51" s="114">
        <f>SUM(C52,C55,C59)</f>
        <v>155000</v>
      </c>
      <c r="D51" s="114">
        <f>SUM(D52,D55,D59)</f>
        <v>165000</v>
      </c>
      <c r="E51" s="114">
        <f>SUM(E52,E55,E59)</f>
        <v>7800</v>
      </c>
      <c r="F51" s="115">
        <f>+E51/D51%</f>
        <v>4.7272727272727275</v>
      </c>
    </row>
    <row r="52" spans="1:6" s="39" customFormat="1" ht="17.25" customHeight="1">
      <c r="A52" s="109"/>
      <c r="B52" s="236" t="s">
        <v>526</v>
      </c>
      <c r="C52" s="117">
        <f>C53</f>
        <v>8000</v>
      </c>
      <c r="D52" s="117">
        <f>D53</f>
        <v>8000</v>
      </c>
      <c r="E52" s="117">
        <f>E53</f>
        <v>7800</v>
      </c>
      <c r="F52" s="118">
        <f>+E52/D52%</f>
        <v>97.5</v>
      </c>
    </row>
    <row r="53" spans="1:6" s="39" customFormat="1" ht="23.25" customHeight="1">
      <c r="A53" s="109"/>
      <c r="B53" s="236" t="s">
        <v>527</v>
      </c>
      <c r="C53" s="117">
        <v>8000</v>
      </c>
      <c r="D53" s="117">
        <v>8000</v>
      </c>
      <c r="E53" s="117">
        <v>7800</v>
      </c>
      <c r="F53" s="118">
        <f>+E53/D53%</f>
        <v>97.5</v>
      </c>
    </row>
    <row r="54" spans="1:6" s="39" customFormat="1" ht="15" customHeight="1">
      <c r="A54" s="109"/>
      <c r="B54" s="235"/>
      <c r="C54" s="114"/>
      <c r="D54" s="114"/>
      <c r="E54" s="114"/>
      <c r="F54" s="115"/>
    </row>
    <row r="55" spans="1:6" s="39" customFormat="1" ht="22.5" customHeight="1">
      <c r="A55" s="109"/>
      <c r="B55" s="116" t="s">
        <v>156</v>
      </c>
      <c r="C55" s="117">
        <f>SUM(C56:C57)</f>
        <v>125000</v>
      </c>
      <c r="D55" s="117">
        <f>SUM(D56:D57)</f>
        <v>135000</v>
      </c>
      <c r="E55" s="117">
        <f>SUM(E56:E57)</f>
        <v>0</v>
      </c>
      <c r="F55" s="118">
        <f>+E55/D55%</f>
        <v>0</v>
      </c>
    </row>
    <row r="56" spans="1:6" s="39" customFormat="1" ht="22.5" customHeight="1">
      <c r="A56" s="109"/>
      <c r="B56" s="116" t="s">
        <v>291</v>
      </c>
      <c r="C56" s="117">
        <v>120000</v>
      </c>
      <c r="D56" s="117">
        <v>130000</v>
      </c>
      <c r="E56" s="119">
        <v>0</v>
      </c>
      <c r="F56" s="118">
        <f>+E56/D56%</f>
        <v>0</v>
      </c>
    </row>
    <row r="57" spans="1:6" s="39" customFormat="1" ht="22.5" customHeight="1">
      <c r="A57" s="109"/>
      <c r="B57" s="116" t="s">
        <v>292</v>
      </c>
      <c r="C57" s="117">
        <v>5000</v>
      </c>
      <c r="D57" s="117">
        <v>5000</v>
      </c>
      <c r="E57" s="119">
        <v>0</v>
      </c>
      <c r="F57" s="118">
        <f>+E57/D57%</f>
        <v>0</v>
      </c>
    </row>
    <row r="58" spans="1:6" s="39" customFormat="1" ht="12.75" customHeight="1">
      <c r="A58" s="109"/>
      <c r="B58" s="116"/>
      <c r="C58" s="117"/>
      <c r="D58" s="117"/>
      <c r="E58" s="120"/>
      <c r="F58" s="118"/>
    </row>
    <row r="59" spans="1:6" s="39" customFormat="1" ht="22.5" customHeight="1">
      <c r="A59" s="109"/>
      <c r="B59" s="116" t="s">
        <v>158</v>
      </c>
      <c r="C59" s="117">
        <f>SUM(C60)</f>
        <v>22000</v>
      </c>
      <c r="D59" s="117">
        <f>SUM(D60)</f>
        <v>22000</v>
      </c>
      <c r="E59" s="117">
        <f>SUM(E60)</f>
        <v>0</v>
      </c>
      <c r="F59" s="118">
        <f>+E59/D59%</f>
        <v>0</v>
      </c>
    </row>
    <row r="60" spans="1:6" s="39" customFormat="1" ht="22.5" customHeight="1">
      <c r="A60" s="109"/>
      <c r="B60" s="116" t="s">
        <v>293</v>
      </c>
      <c r="C60" s="117">
        <v>22000</v>
      </c>
      <c r="D60" s="117">
        <v>22000</v>
      </c>
      <c r="E60" s="119">
        <v>0</v>
      </c>
      <c r="F60" s="118">
        <f>+E60/D60%</f>
        <v>0</v>
      </c>
    </row>
    <row r="61" spans="1:6" s="39" customFormat="1" ht="12.75" customHeight="1">
      <c r="A61" s="109"/>
      <c r="B61" s="116"/>
      <c r="C61" s="117"/>
      <c r="D61" s="117"/>
      <c r="E61" s="120"/>
      <c r="F61" s="118"/>
    </row>
    <row r="62" spans="1:6" s="39" customFormat="1" ht="22.5" customHeight="1">
      <c r="A62" s="109" t="s">
        <v>38</v>
      </c>
      <c r="B62" s="113" t="s">
        <v>81</v>
      </c>
      <c r="C62" s="114">
        <f>SUM(C63,C76,C86,C93,C96)</f>
        <v>6046700</v>
      </c>
      <c r="D62" s="114">
        <f>SUM(D63,D76,D86,D93,D96)</f>
        <v>7134700</v>
      </c>
      <c r="E62" s="114">
        <f>SUM(E63,E76,E86,E93,E96)</f>
        <v>1824971</v>
      </c>
      <c r="F62" s="115">
        <f aca="true" t="shared" si="2" ref="F62:F74">+E62/D62%</f>
        <v>25.578804995304637</v>
      </c>
    </row>
    <row r="63" spans="1:6" ht="22.5" customHeight="1">
      <c r="A63" s="109"/>
      <c r="B63" s="116" t="s">
        <v>168</v>
      </c>
      <c r="C63" s="117">
        <f>SUM(C64:C74)</f>
        <v>819800</v>
      </c>
      <c r="D63" s="117">
        <f>SUM(D64:D74)</f>
        <v>853300</v>
      </c>
      <c r="E63" s="117">
        <f>SUM(E64:E74)</f>
        <v>72190</v>
      </c>
      <c r="F63" s="118">
        <f t="shared" si="2"/>
        <v>8.46009609750381</v>
      </c>
    </row>
    <row r="64" spans="1:6" ht="34.5" customHeight="1">
      <c r="A64" s="109"/>
      <c r="B64" s="116" t="s">
        <v>294</v>
      </c>
      <c r="C64" s="117">
        <v>16000</v>
      </c>
      <c r="D64" s="117">
        <v>16000</v>
      </c>
      <c r="E64" s="119">
        <v>15600</v>
      </c>
      <c r="F64" s="118">
        <f t="shared" si="2"/>
        <v>97.5</v>
      </c>
    </row>
    <row r="65" spans="1:6" ht="22.5" customHeight="1">
      <c r="A65" s="109"/>
      <c r="B65" s="116" t="s">
        <v>295</v>
      </c>
      <c r="C65" s="117">
        <v>4000</v>
      </c>
      <c r="D65" s="117">
        <v>4000</v>
      </c>
      <c r="E65" s="119">
        <v>2946</v>
      </c>
      <c r="F65" s="118">
        <f t="shared" si="2"/>
        <v>73.65</v>
      </c>
    </row>
    <row r="66" spans="1:6" ht="22.5" customHeight="1">
      <c r="A66" s="109"/>
      <c r="B66" s="116" t="s">
        <v>296</v>
      </c>
      <c r="C66" s="117">
        <v>5000</v>
      </c>
      <c r="D66" s="117">
        <v>5000</v>
      </c>
      <c r="E66" s="119">
        <v>5000</v>
      </c>
      <c r="F66" s="118">
        <f t="shared" si="2"/>
        <v>100</v>
      </c>
    </row>
    <row r="67" spans="1:6" ht="22.5" customHeight="1">
      <c r="A67" s="109"/>
      <c r="B67" s="116" t="s">
        <v>297</v>
      </c>
      <c r="C67" s="117">
        <v>25000</v>
      </c>
      <c r="D67" s="117">
        <v>25000</v>
      </c>
      <c r="E67" s="119">
        <v>0</v>
      </c>
      <c r="F67" s="118">
        <f t="shared" si="2"/>
        <v>0</v>
      </c>
    </row>
    <row r="68" spans="1:6" ht="22.5" customHeight="1">
      <c r="A68" s="109"/>
      <c r="B68" s="116" t="s">
        <v>298</v>
      </c>
      <c r="C68" s="117">
        <v>500000</v>
      </c>
      <c r="D68" s="117">
        <v>500000</v>
      </c>
      <c r="E68" s="119">
        <v>3151</v>
      </c>
      <c r="F68" s="118">
        <f t="shared" si="2"/>
        <v>0.6302</v>
      </c>
    </row>
    <row r="69" spans="1:6" ht="22.5" customHeight="1">
      <c r="A69" s="109"/>
      <c r="B69" s="116" t="s">
        <v>299</v>
      </c>
      <c r="C69" s="117">
        <v>0</v>
      </c>
      <c r="D69" s="117">
        <v>7500</v>
      </c>
      <c r="E69" s="119">
        <v>0</v>
      </c>
      <c r="F69" s="118">
        <f t="shared" si="2"/>
        <v>0</v>
      </c>
    </row>
    <row r="70" spans="1:6" ht="22.5" customHeight="1">
      <c r="A70" s="109"/>
      <c r="B70" s="116" t="s">
        <v>300</v>
      </c>
      <c r="C70" s="117">
        <v>5000</v>
      </c>
      <c r="D70" s="117">
        <v>5000</v>
      </c>
      <c r="E70" s="119">
        <v>5000</v>
      </c>
      <c r="F70" s="118">
        <f t="shared" si="2"/>
        <v>100</v>
      </c>
    </row>
    <row r="71" spans="1:6" ht="22.5" customHeight="1">
      <c r="A71" s="109"/>
      <c r="B71" s="116" t="s">
        <v>301</v>
      </c>
      <c r="C71" s="117">
        <v>7400</v>
      </c>
      <c r="D71" s="117">
        <v>7400</v>
      </c>
      <c r="E71" s="119">
        <v>7400</v>
      </c>
      <c r="F71" s="118">
        <f t="shared" si="2"/>
        <v>100</v>
      </c>
    </row>
    <row r="72" spans="1:6" ht="22.5" customHeight="1">
      <c r="A72" s="109"/>
      <c r="B72" s="116" t="s">
        <v>302</v>
      </c>
      <c r="C72" s="117">
        <v>7400</v>
      </c>
      <c r="D72" s="117">
        <v>7400</v>
      </c>
      <c r="E72" s="119">
        <v>7400</v>
      </c>
      <c r="F72" s="118">
        <f t="shared" si="2"/>
        <v>100</v>
      </c>
    </row>
    <row r="73" spans="1:6" ht="22.5" customHeight="1">
      <c r="A73" s="109"/>
      <c r="B73" s="116" t="s">
        <v>303</v>
      </c>
      <c r="C73" s="117">
        <v>250000</v>
      </c>
      <c r="D73" s="117">
        <v>250000</v>
      </c>
      <c r="E73" s="119">
        <v>118</v>
      </c>
      <c r="F73" s="118">
        <f t="shared" si="2"/>
        <v>0.0472</v>
      </c>
    </row>
    <row r="74" spans="1:6" ht="22.5" customHeight="1">
      <c r="A74" s="109"/>
      <c r="B74" s="116" t="s">
        <v>304</v>
      </c>
      <c r="C74" s="117">
        <v>0</v>
      </c>
      <c r="D74" s="117">
        <v>26000</v>
      </c>
      <c r="E74" s="119">
        <v>25575</v>
      </c>
      <c r="F74" s="118">
        <f t="shared" si="2"/>
        <v>98.36538461538461</v>
      </c>
    </row>
    <row r="75" spans="1:6" ht="12.75" customHeight="1">
      <c r="A75" s="109"/>
      <c r="B75" s="116"/>
      <c r="C75" s="117"/>
      <c r="D75" s="117"/>
      <c r="E75" s="119"/>
      <c r="F75" s="118"/>
    </row>
    <row r="76" spans="1:6" ht="22.5" customHeight="1">
      <c r="A76" s="109"/>
      <c r="B76" s="116" t="s">
        <v>170</v>
      </c>
      <c r="C76" s="117">
        <f>SUM(C77:C84)</f>
        <v>62900</v>
      </c>
      <c r="D76" s="117">
        <f>SUM(D77:D84)</f>
        <v>62900</v>
      </c>
      <c r="E76" s="117">
        <f>SUM(E77:E84)</f>
        <v>19526</v>
      </c>
      <c r="F76" s="118">
        <f aca="true" t="shared" si="3" ref="F76:F84">+E76/D76%</f>
        <v>31.042925278219396</v>
      </c>
    </row>
    <row r="77" spans="1:6" ht="22.5" customHeight="1">
      <c r="A77" s="109"/>
      <c r="B77" s="116" t="s">
        <v>305</v>
      </c>
      <c r="C77" s="117">
        <v>24000</v>
      </c>
      <c r="D77" s="117">
        <v>24000</v>
      </c>
      <c r="E77" s="119">
        <v>9026</v>
      </c>
      <c r="F77" s="118">
        <f t="shared" si="3"/>
        <v>37.608333333333334</v>
      </c>
    </row>
    <row r="78" spans="1:6" ht="22.5" customHeight="1">
      <c r="A78" s="109"/>
      <c r="B78" s="116" t="s">
        <v>306</v>
      </c>
      <c r="C78" s="117">
        <v>5000</v>
      </c>
      <c r="D78" s="117">
        <v>5000</v>
      </c>
      <c r="E78" s="119">
        <v>0</v>
      </c>
      <c r="F78" s="118">
        <f t="shared" si="3"/>
        <v>0</v>
      </c>
    </row>
    <row r="79" spans="1:6" ht="22.5" customHeight="1">
      <c r="A79" s="109"/>
      <c r="B79" s="116" t="s">
        <v>307</v>
      </c>
      <c r="C79" s="117">
        <v>7000</v>
      </c>
      <c r="D79" s="117">
        <v>7000</v>
      </c>
      <c r="E79" s="119">
        <v>7000</v>
      </c>
      <c r="F79" s="118">
        <f t="shared" si="3"/>
        <v>100</v>
      </c>
    </row>
    <row r="80" spans="1:6" ht="22.5" customHeight="1">
      <c r="A80" s="109"/>
      <c r="B80" s="116" t="s">
        <v>308</v>
      </c>
      <c r="C80" s="117">
        <v>3500</v>
      </c>
      <c r="D80" s="117">
        <v>3500</v>
      </c>
      <c r="E80" s="119">
        <v>3500</v>
      </c>
      <c r="F80" s="118">
        <f t="shared" si="3"/>
        <v>100</v>
      </c>
    </row>
    <row r="81" spans="1:6" ht="22.5" customHeight="1">
      <c r="A81" s="109"/>
      <c r="B81" s="116" t="s">
        <v>309</v>
      </c>
      <c r="C81" s="117">
        <v>4000</v>
      </c>
      <c r="D81" s="117">
        <v>4000</v>
      </c>
      <c r="E81" s="119">
        <v>0</v>
      </c>
      <c r="F81" s="118">
        <f t="shared" si="3"/>
        <v>0</v>
      </c>
    </row>
    <row r="82" spans="1:6" ht="22.5" customHeight="1">
      <c r="A82" s="109"/>
      <c r="B82" s="116" t="s">
        <v>310</v>
      </c>
      <c r="C82" s="117">
        <v>3700</v>
      </c>
      <c r="D82" s="117">
        <v>3700</v>
      </c>
      <c r="E82" s="119">
        <v>0</v>
      </c>
      <c r="F82" s="118">
        <f t="shared" si="3"/>
        <v>0</v>
      </c>
    </row>
    <row r="83" spans="1:6" ht="22.5" customHeight="1">
      <c r="A83" s="109"/>
      <c r="B83" s="116" t="s">
        <v>311</v>
      </c>
      <c r="C83" s="117">
        <v>9200</v>
      </c>
      <c r="D83" s="117">
        <v>9200</v>
      </c>
      <c r="E83" s="119">
        <v>0</v>
      </c>
      <c r="F83" s="118">
        <f t="shared" si="3"/>
        <v>0</v>
      </c>
    </row>
    <row r="84" spans="1:6" ht="22.5" customHeight="1">
      <c r="A84" s="109"/>
      <c r="B84" s="116" t="s">
        <v>312</v>
      </c>
      <c r="C84" s="117">
        <v>6500</v>
      </c>
      <c r="D84" s="117">
        <v>6500</v>
      </c>
      <c r="E84" s="119">
        <v>0</v>
      </c>
      <c r="F84" s="118">
        <f t="shared" si="3"/>
        <v>0</v>
      </c>
    </row>
    <row r="85" spans="1:6" ht="12.75" customHeight="1">
      <c r="A85" s="109"/>
      <c r="B85" s="116"/>
      <c r="C85" s="117"/>
      <c r="D85" s="117"/>
      <c r="E85" s="119"/>
      <c r="F85" s="118"/>
    </row>
    <row r="86" spans="1:6" ht="22.5" customHeight="1">
      <c r="A86" s="109"/>
      <c r="B86" s="116" t="s">
        <v>171</v>
      </c>
      <c r="C86" s="117">
        <f>SUM(C87:C91)</f>
        <v>5108000</v>
      </c>
      <c r="D86" s="117">
        <f>SUM(D87:D91)</f>
        <v>6108000</v>
      </c>
      <c r="E86" s="117">
        <f>SUM(E87:E91)</f>
        <v>1691501</v>
      </c>
      <c r="F86" s="118">
        <f aca="true" t="shared" si="4" ref="F86:F91">+E86/D86%</f>
        <v>27.693205631958087</v>
      </c>
    </row>
    <row r="87" spans="1:6" ht="33.75" customHeight="1">
      <c r="A87" s="109"/>
      <c r="B87" s="116" t="s">
        <v>313</v>
      </c>
      <c r="C87" s="117">
        <v>12000</v>
      </c>
      <c r="D87" s="117">
        <v>12000</v>
      </c>
      <c r="E87" s="119">
        <v>8510</v>
      </c>
      <c r="F87" s="118">
        <f t="shared" si="4"/>
        <v>70.91666666666667</v>
      </c>
    </row>
    <row r="88" spans="1:6" ht="22.5" customHeight="1">
      <c r="A88" s="109"/>
      <c r="B88" s="116" t="s">
        <v>314</v>
      </c>
      <c r="C88" s="117">
        <v>6000</v>
      </c>
      <c r="D88" s="117">
        <v>6000</v>
      </c>
      <c r="E88" s="119">
        <v>0</v>
      </c>
      <c r="F88" s="118">
        <f t="shared" si="4"/>
        <v>0</v>
      </c>
    </row>
    <row r="89" spans="1:6" ht="22.5" customHeight="1">
      <c r="A89" s="109"/>
      <c r="B89" s="116" t="s">
        <v>315</v>
      </c>
      <c r="C89" s="117">
        <v>3690000</v>
      </c>
      <c r="D89" s="117">
        <v>3690000</v>
      </c>
      <c r="E89" s="119">
        <v>1645471</v>
      </c>
      <c r="F89" s="118">
        <f t="shared" si="4"/>
        <v>44.592710027100274</v>
      </c>
    </row>
    <row r="90" spans="1:6" ht="46.5" customHeight="1">
      <c r="A90" s="109"/>
      <c r="B90" s="116" t="s">
        <v>316</v>
      </c>
      <c r="C90" s="117">
        <v>1000000</v>
      </c>
      <c r="D90" s="117">
        <v>1000000</v>
      </c>
      <c r="E90" s="119">
        <v>10414</v>
      </c>
      <c r="F90" s="118">
        <f t="shared" si="4"/>
        <v>1.0414</v>
      </c>
    </row>
    <row r="91" spans="1:6" ht="22.5" customHeight="1">
      <c r="A91" s="109"/>
      <c r="B91" s="116" t="s">
        <v>261</v>
      </c>
      <c r="C91" s="117">
        <v>400000</v>
      </c>
      <c r="D91" s="117">
        <v>1400000</v>
      </c>
      <c r="E91" s="119">
        <v>27106</v>
      </c>
      <c r="F91" s="118">
        <f t="shared" si="4"/>
        <v>1.9361428571428572</v>
      </c>
    </row>
    <row r="92" spans="1:6" ht="12.75" customHeight="1">
      <c r="A92" s="109"/>
      <c r="B92" s="116"/>
      <c r="C92" s="117"/>
      <c r="D92" s="117"/>
      <c r="E92" s="119"/>
      <c r="F92" s="118"/>
    </row>
    <row r="93" spans="1:6" ht="22.5" customHeight="1">
      <c r="A93" s="109"/>
      <c r="B93" s="116" t="s">
        <v>173</v>
      </c>
      <c r="C93" s="117">
        <f>SUM(C94)</f>
        <v>8000</v>
      </c>
      <c r="D93" s="117">
        <f>SUM(D94)</f>
        <v>0</v>
      </c>
      <c r="E93" s="117">
        <f>SUM(E94)</f>
        <v>0</v>
      </c>
      <c r="F93" s="118">
        <v>0</v>
      </c>
    </row>
    <row r="94" spans="1:6" ht="22.5" customHeight="1">
      <c r="A94" s="109"/>
      <c r="B94" s="116" t="s">
        <v>317</v>
      </c>
      <c r="C94" s="117">
        <v>8000</v>
      </c>
      <c r="D94" s="117">
        <v>0</v>
      </c>
      <c r="E94" s="119">
        <v>0</v>
      </c>
      <c r="F94" s="118">
        <v>0</v>
      </c>
    </row>
    <row r="95" spans="1:6" ht="12.75" customHeight="1">
      <c r="A95" s="109"/>
      <c r="B95" s="116"/>
      <c r="C95" s="117"/>
      <c r="D95" s="117"/>
      <c r="E95" s="119"/>
      <c r="F95" s="118"/>
    </row>
    <row r="96" spans="1:6" ht="22.5" customHeight="1">
      <c r="A96" s="109"/>
      <c r="B96" s="116" t="s">
        <v>175</v>
      </c>
      <c r="C96" s="117">
        <f>SUM(C97:C103)</f>
        <v>48000</v>
      </c>
      <c r="D96" s="117">
        <f>SUM(D97:D103)</f>
        <v>110500</v>
      </c>
      <c r="E96" s="117">
        <f>SUM(E97:E103)</f>
        <v>41754</v>
      </c>
      <c r="F96" s="118">
        <f>+E96/D96%</f>
        <v>37.78642533936652</v>
      </c>
    </row>
    <row r="97" spans="1:6" ht="22.5" customHeight="1">
      <c r="A97" s="109"/>
      <c r="B97" s="116" t="s">
        <v>318</v>
      </c>
      <c r="C97" s="117">
        <v>5000</v>
      </c>
      <c r="D97" s="117">
        <v>5000</v>
      </c>
      <c r="E97" s="119">
        <v>0</v>
      </c>
      <c r="F97" s="118">
        <f>+E97/D97%</f>
        <v>0</v>
      </c>
    </row>
    <row r="98" spans="1:6" ht="22.5" customHeight="1">
      <c r="A98" s="109"/>
      <c r="B98" s="116" t="s">
        <v>319</v>
      </c>
      <c r="C98" s="117">
        <v>5000</v>
      </c>
      <c r="D98" s="117">
        <v>5000</v>
      </c>
      <c r="E98" s="119">
        <v>0</v>
      </c>
      <c r="F98" s="118">
        <f>+E98/D98%</f>
        <v>0</v>
      </c>
    </row>
    <row r="99" spans="1:6" ht="22.5" customHeight="1">
      <c r="A99" s="109"/>
      <c r="B99" s="116" t="s">
        <v>320</v>
      </c>
      <c r="C99" s="117">
        <v>6500</v>
      </c>
      <c r="D99" s="117">
        <v>0</v>
      </c>
      <c r="E99" s="119">
        <v>0</v>
      </c>
      <c r="F99" s="118">
        <v>0</v>
      </c>
    </row>
    <row r="100" spans="1:6" ht="22.5" customHeight="1">
      <c r="A100" s="109"/>
      <c r="B100" s="116" t="s">
        <v>321</v>
      </c>
      <c r="C100" s="117">
        <v>8000</v>
      </c>
      <c r="D100" s="117">
        <v>7000</v>
      </c>
      <c r="E100" s="119">
        <v>5916</v>
      </c>
      <c r="F100" s="118">
        <f>+E100/D100%</f>
        <v>84.51428571428572</v>
      </c>
    </row>
    <row r="101" spans="1:6" ht="33.75" customHeight="1">
      <c r="A101" s="109"/>
      <c r="B101" s="116" t="s">
        <v>322</v>
      </c>
      <c r="C101" s="117">
        <v>19500</v>
      </c>
      <c r="D101" s="117">
        <v>19500</v>
      </c>
      <c r="E101" s="119">
        <v>18092</v>
      </c>
      <c r="F101" s="118">
        <f>+E101/D101%</f>
        <v>92.77948717948718</v>
      </c>
    </row>
    <row r="102" spans="1:6" ht="23.25" customHeight="1">
      <c r="A102" s="109"/>
      <c r="B102" s="116" t="s">
        <v>323</v>
      </c>
      <c r="C102" s="117">
        <v>0</v>
      </c>
      <c r="D102" s="117">
        <v>70000</v>
      </c>
      <c r="E102" s="119">
        <v>15128</v>
      </c>
      <c r="F102" s="118">
        <f>+E102/D102%</f>
        <v>21.611428571428572</v>
      </c>
    </row>
    <row r="103" spans="1:6" ht="22.5" customHeight="1">
      <c r="A103" s="109"/>
      <c r="B103" s="116" t="s">
        <v>324</v>
      </c>
      <c r="C103" s="117">
        <v>4000</v>
      </c>
      <c r="D103" s="117">
        <v>4000</v>
      </c>
      <c r="E103" s="119">
        <v>2618</v>
      </c>
      <c r="F103" s="118">
        <f>+E103/D103%</f>
        <v>65.45</v>
      </c>
    </row>
    <row r="104" spans="1:6" ht="12.75" customHeight="1">
      <c r="A104" s="109"/>
      <c r="B104" s="116"/>
      <c r="C104" s="117"/>
      <c r="D104" s="117"/>
      <c r="E104" s="119"/>
      <c r="F104" s="118"/>
    </row>
    <row r="105" spans="1:6" s="40" customFormat="1" ht="22.5" customHeight="1">
      <c r="A105" s="109"/>
      <c r="B105" s="113" t="s">
        <v>91</v>
      </c>
      <c r="C105" s="114">
        <f aca="true" t="shared" si="5" ref="C105:E106">SUM(C106)</f>
        <v>0</v>
      </c>
      <c r="D105" s="114">
        <f t="shared" si="5"/>
        <v>16000</v>
      </c>
      <c r="E105" s="114">
        <f t="shared" si="5"/>
        <v>0</v>
      </c>
      <c r="F105" s="115">
        <f>+E105/D105%</f>
        <v>0</v>
      </c>
    </row>
    <row r="106" spans="1:6" ht="22.5" customHeight="1">
      <c r="A106" s="109"/>
      <c r="B106" s="116" t="s">
        <v>325</v>
      </c>
      <c r="C106" s="117">
        <f t="shared" si="5"/>
        <v>0</v>
      </c>
      <c r="D106" s="117">
        <f t="shared" si="5"/>
        <v>16000</v>
      </c>
      <c r="E106" s="117">
        <f t="shared" si="5"/>
        <v>0</v>
      </c>
      <c r="F106" s="118">
        <f>+E106/D106%</f>
        <v>0</v>
      </c>
    </row>
    <row r="107" spans="1:6" ht="22.5" customHeight="1">
      <c r="A107" s="109"/>
      <c r="B107" s="116" t="s">
        <v>326</v>
      </c>
      <c r="C107" s="117">
        <v>0</v>
      </c>
      <c r="D107" s="117">
        <v>16000</v>
      </c>
      <c r="E107" s="119">
        <v>0</v>
      </c>
      <c r="F107" s="118">
        <f>+E107/D107%</f>
        <v>0</v>
      </c>
    </row>
    <row r="108" spans="1:6" ht="12.75" customHeight="1">
      <c r="A108" s="109"/>
      <c r="B108" s="116"/>
      <c r="C108" s="117"/>
      <c r="D108" s="117"/>
      <c r="E108" s="119"/>
      <c r="F108" s="118"/>
    </row>
    <row r="109" spans="1:6" ht="22.5" customHeight="1">
      <c r="A109" s="109" t="s">
        <v>44</v>
      </c>
      <c r="B109" s="113" t="s">
        <v>94</v>
      </c>
      <c r="C109" s="114">
        <f aca="true" t="shared" si="6" ref="C109:E110">SUM(C110)</f>
        <v>100000</v>
      </c>
      <c r="D109" s="114">
        <f t="shared" si="6"/>
        <v>100000</v>
      </c>
      <c r="E109" s="114">
        <f t="shared" si="6"/>
        <v>135</v>
      </c>
      <c r="F109" s="115">
        <f>+E109/D109%</f>
        <v>0.135</v>
      </c>
    </row>
    <row r="110" spans="1:6" ht="22.5" customHeight="1">
      <c r="A110" s="109"/>
      <c r="B110" s="116" t="s">
        <v>183</v>
      </c>
      <c r="C110" s="117">
        <f t="shared" si="6"/>
        <v>100000</v>
      </c>
      <c r="D110" s="117">
        <f t="shared" si="6"/>
        <v>100000</v>
      </c>
      <c r="E110" s="117">
        <f t="shared" si="6"/>
        <v>135</v>
      </c>
      <c r="F110" s="118">
        <f>+E110/D110%</f>
        <v>0.135</v>
      </c>
    </row>
    <row r="111" spans="1:6" ht="22.5" customHeight="1">
      <c r="A111" s="109"/>
      <c r="B111" s="116" t="s">
        <v>327</v>
      </c>
      <c r="C111" s="117">
        <v>100000</v>
      </c>
      <c r="D111" s="117">
        <v>100000</v>
      </c>
      <c r="E111" s="119">
        <v>135</v>
      </c>
      <c r="F111" s="118">
        <f>+E111/D111%</f>
        <v>0.135</v>
      </c>
    </row>
    <row r="112" spans="1:6" ht="12.75" customHeight="1">
      <c r="A112" s="109"/>
      <c r="B112" s="116"/>
      <c r="C112" s="117"/>
      <c r="D112" s="117"/>
      <c r="E112" s="119"/>
      <c r="F112" s="118"/>
    </row>
    <row r="113" spans="1:6" ht="22.5" customHeight="1">
      <c r="A113" s="109" t="s">
        <v>50</v>
      </c>
      <c r="B113" s="113" t="s">
        <v>105</v>
      </c>
      <c r="C113" s="114">
        <f>SUM(C114,C120,C123,C126)</f>
        <v>1729294</v>
      </c>
      <c r="D113" s="114">
        <f>SUM(D114,D120,D123,D126)</f>
        <v>2738472</v>
      </c>
      <c r="E113" s="114">
        <f>SUM(E114,E120,E123,E126)</f>
        <v>251312</v>
      </c>
      <c r="F113" s="115">
        <f aca="true" t="shared" si="7" ref="F113:F118">+E113/D113%</f>
        <v>9.177088536965138</v>
      </c>
    </row>
    <row r="114" spans="1:6" ht="22.5" customHeight="1">
      <c r="A114" s="109"/>
      <c r="B114" s="116" t="s">
        <v>198</v>
      </c>
      <c r="C114" s="117">
        <f>SUM(C115:C118)</f>
        <v>1207994</v>
      </c>
      <c r="D114" s="117">
        <f>SUM(D115:D118)</f>
        <v>2057994</v>
      </c>
      <c r="E114" s="117">
        <f>SUM(E115:E118)</f>
        <v>228846</v>
      </c>
      <c r="F114" s="118">
        <f t="shared" si="7"/>
        <v>11.119857492295896</v>
      </c>
    </row>
    <row r="115" spans="1:6" ht="22.5" customHeight="1">
      <c r="A115" s="109"/>
      <c r="B115" s="116" t="s">
        <v>328</v>
      </c>
      <c r="C115" s="117">
        <v>236106</v>
      </c>
      <c r="D115" s="117">
        <v>386106</v>
      </c>
      <c r="E115" s="119">
        <v>213841</v>
      </c>
      <c r="F115" s="118">
        <f t="shared" si="7"/>
        <v>55.38401371644056</v>
      </c>
    </row>
    <row r="116" spans="1:6" ht="34.5" customHeight="1">
      <c r="A116" s="109"/>
      <c r="B116" s="116" t="s">
        <v>329</v>
      </c>
      <c r="C116" s="117">
        <v>962128</v>
      </c>
      <c r="D116" s="117">
        <v>962128</v>
      </c>
      <c r="E116" s="119">
        <v>3696</v>
      </c>
      <c r="F116" s="118">
        <f t="shared" si="7"/>
        <v>0.3841484708895282</v>
      </c>
    </row>
    <row r="117" spans="1:6" ht="34.5" customHeight="1">
      <c r="A117" s="109"/>
      <c r="B117" s="116" t="s">
        <v>330</v>
      </c>
      <c r="C117" s="117">
        <v>9760</v>
      </c>
      <c r="D117" s="117">
        <v>9760</v>
      </c>
      <c r="E117" s="119">
        <v>9760</v>
      </c>
      <c r="F117" s="118">
        <f t="shared" si="7"/>
        <v>100</v>
      </c>
    </row>
    <row r="118" spans="1:6" ht="33.75" customHeight="1">
      <c r="A118" s="109"/>
      <c r="B118" s="116" t="s">
        <v>331</v>
      </c>
      <c r="C118" s="117">
        <v>0</v>
      </c>
      <c r="D118" s="117">
        <v>700000</v>
      </c>
      <c r="E118" s="119">
        <v>1549</v>
      </c>
      <c r="F118" s="118">
        <f t="shared" si="7"/>
        <v>0.22128571428571428</v>
      </c>
    </row>
    <row r="119" spans="1:6" ht="12.75" customHeight="1">
      <c r="A119" s="109"/>
      <c r="B119" s="116"/>
      <c r="C119" s="117"/>
      <c r="D119" s="117"/>
      <c r="E119" s="119"/>
      <c r="F119" s="118"/>
    </row>
    <row r="120" spans="1:6" ht="22.5" customHeight="1">
      <c r="A120" s="109"/>
      <c r="B120" s="116" t="s">
        <v>199</v>
      </c>
      <c r="C120" s="117">
        <f>SUM(C121)</f>
        <v>420000</v>
      </c>
      <c r="D120" s="117">
        <f>SUM(D121)</f>
        <v>420000</v>
      </c>
      <c r="E120" s="117">
        <f>SUM(E121)</f>
        <v>0</v>
      </c>
      <c r="F120" s="118">
        <f>+E120/D120%</f>
        <v>0</v>
      </c>
    </row>
    <row r="121" spans="1:6" ht="22.5" customHeight="1">
      <c r="A121" s="109"/>
      <c r="B121" s="116" t="s">
        <v>258</v>
      </c>
      <c r="C121" s="117">
        <v>420000</v>
      </c>
      <c r="D121" s="117">
        <v>420000</v>
      </c>
      <c r="E121" s="119">
        <v>0</v>
      </c>
      <c r="F121" s="118">
        <f>+E121/D121%</f>
        <v>0</v>
      </c>
    </row>
    <row r="122" spans="1:6" ht="12.75" customHeight="1">
      <c r="A122" s="109"/>
      <c r="B122" s="116"/>
      <c r="C122" s="117"/>
      <c r="D122" s="117"/>
      <c r="E122" s="119"/>
      <c r="F122" s="118"/>
    </row>
    <row r="123" spans="1:6" ht="22.5" customHeight="1">
      <c r="A123" s="109"/>
      <c r="B123" s="116" t="s">
        <v>200</v>
      </c>
      <c r="C123" s="117">
        <f>SUM(C124)</f>
        <v>20000</v>
      </c>
      <c r="D123" s="117">
        <f>SUM(D124)</f>
        <v>45100</v>
      </c>
      <c r="E123" s="117">
        <f>SUM(E124)</f>
        <v>10083</v>
      </c>
      <c r="F123" s="118">
        <f>+E123/D123%</f>
        <v>22.356984478935697</v>
      </c>
    </row>
    <row r="124" spans="1:6" ht="22.5" customHeight="1">
      <c r="A124" s="109"/>
      <c r="B124" s="116" t="s">
        <v>332</v>
      </c>
      <c r="C124" s="117">
        <v>20000</v>
      </c>
      <c r="D124" s="117">
        <v>45100</v>
      </c>
      <c r="E124" s="119">
        <v>10083</v>
      </c>
      <c r="F124" s="118">
        <f>+E124/D124%</f>
        <v>22.356984478935697</v>
      </c>
    </row>
    <row r="125" spans="1:6" ht="12.75" customHeight="1">
      <c r="A125" s="109"/>
      <c r="B125" s="116"/>
      <c r="C125" s="117"/>
      <c r="D125" s="117"/>
      <c r="E125" s="119"/>
      <c r="F125" s="118"/>
    </row>
    <row r="126" spans="1:6" ht="22.5" customHeight="1">
      <c r="A126" s="109"/>
      <c r="B126" s="116" t="s">
        <v>203</v>
      </c>
      <c r="C126" s="117">
        <f>SUM(C127:C150)</f>
        <v>81300</v>
      </c>
      <c r="D126" s="117">
        <f>SUM(D127:D150)</f>
        <v>215378</v>
      </c>
      <c r="E126" s="117">
        <f>SUM(E127:E150)</f>
        <v>12383</v>
      </c>
      <c r="F126" s="118">
        <f aca="true" t="shared" si="8" ref="F126:F131">+E126/D126%</f>
        <v>5.749426589530963</v>
      </c>
    </row>
    <row r="127" spans="1:6" ht="22.5" customHeight="1">
      <c r="A127" s="109"/>
      <c r="B127" s="116" t="s">
        <v>333</v>
      </c>
      <c r="C127" s="117">
        <v>2700</v>
      </c>
      <c r="D127" s="117">
        <v>2700</v>
      </c>
      <c r="E127" s="119">
        <v>61</v>
      </c>
      <c r="F127" s="118">
        <f t="shared" si="8"/>
        <v>2.259259259259259</v>
      </c>
    </row>
    <row r="128" spans="1:6" ht="22.5" customHeight="1">
      <c r="A128" s="109"/>
      <c r="B128" s="116" t="s">
        <v>334</v>
      </c>
      <c r="C128" s="117">
        <v>5800</v>
      </c>
      <c r="D128" s="117">
        <v>5800</v>
      </c>
      <c r="E128" s="119">
        <v>31</v>
      </c>
      <c r="F128" s="118">
        <f t="shared" si="8"/>
        <v>0.5344827586206896</v>
      </c>
    </row>
    <row r="129" spans="1:6" ht="22.5" customHeight="1">
      <c r="A129" s="109"/>
      <c r="B129" s="116" t="s">
        <v>335</v>
      </c>
      <c r="C129" s="117">
        <v>2600</v>
      </c>
      <c r="D129" s="117">
        <v>2600</v>
      </c>
      <c r="E129" s="119">
        <v>1829</v>
      </c>
      <c r="F129" s="118">
        <f t="shared" si="8"/>
        <v>70.34615384615384</v>
      </c>
    </row>
    <row r="130" spans="1:6" ht="22.5" customHeight="1">
      <c r="A130" s="109"/>
      <c r="B130" s="116" t="s">
        <v>336</v>
      </c>
      <c r="C130" s="117">
        <v>4000</v>
      </c>
      <c r="D130" s="117">
        <v>4000</v>
      </c>
      <c r="E130" s="119">
        <v>30</v>
      </c>
      <c r="F130" s="118">
        <f t="shared" si="8"/>
        <v>0.75</v>
      </c>
    </row>
    <row r="131" spans="1:6" ht="22.5" customHeight="1">
      <c r="A131" s="109"/>
      <c r="B131" s="116" t="s">
        <v>337</v>
      </c>
      <c r="C131" s="117">
        <v>3500</v>
      </c>
      <c r="D131" s="117">
        <v>3500</v>
      </c>
      <c r="E131" s="119">
        <v>1063</v>
      </c>
      <c r="F131" s="118">
        <f t="shared" si="8"/>
        <v>30.37142857142857</v>
      </c>
    </row>
    <row r="132" spans="1:6" ht="22.5" customHeight="1">
      <c r="A132" s="109"/>
      <c r="B132" s="116" t="s">
        <v>338</v>
      </c>
      <c r="C132" s="117">
        <v>5500</v>
      </c>
      <c r="D132" s="117">
        <v>0</v>
      </c>
      <c r="E132" s="119">
        <v>0</v>
      </c>
      <c r="F132" s="118">
        <v>0</v>
      </c>
    </row>
    <row r="133" spans="1:6" ht="22.5" customHeight="1">
      <c r="A133" s="109"/>
      <c r="B133" s="116" t="s">
        <v>339</v>
      </c>
      <c r="C133" s="117">
        <v>5500</v>
      </c>
      <c r="D133" s="117">
        <v>5500</v>
      </c>
      <c r="E133" s="119">
        <v>5344</v>
      </c>
      <c r="F133" s="118">
        <f>+E133/D133%</f>
        <v>97.16363636363636</v>
      </c>
    </row>
    <row r="134" spans="1:6" ht="22.5" customHeight="1">
      <c r="A134" s="109"/>
      <c r="B134" s="116" t="s">
        <v>340</v>
      </c>
      <c r="C134" s="117">
        <v>5500</v>
      </c>
      <c r="D134" s="117">
        <v>10578</v>
      </c>
      <c r="E134" s="119">
        <v>0</v>
      </c>
      <c r="F134" s="118">
        <f>+E134/D134%</f>
        <v>0</v>
      </c>
    </row>
    <row r="135" spans="1:6" ht="22.5" customHeight="1">
      <c r="A135" s="109"/>
      <c r="B135" s="116" t="s">
        <v>341</v>
      </c>
      <c r="C135" s="117">
        <v>2600</v>
      </c>
      <c r="D135" s="117">
        <v>2600</v>
      </c>
      <c r="E135" s="119">
        <v>1818</v>
      </c>
      <c r="F135" s="118">
        <f>+E135/D135%</f>
        <v>69.92307692307692</v>
      </c>
    </row>
    <row r="136" spans="1:6" ht="22.5" customHeight="1">
      <c r="A136" s="109"/>
      <c r="B136" s="116" t="s">
        <v>342</v>
      </c>
      <c r="C136" s="117">
        <v>3600</v>
      </c>
      <c r="D136" s="117">
        <v>0</v>
      </c>
      <c r="E136" s="119">
        <v>0</v>
      </c>
      <c r="F136" s="118">
        <v>0</v>
      </c>
    </row>
    <row r="137" spans="1:6" ht="22.5" customHeight="1">
      <c r="A137" s="109"/>
      <c r="B137" s="116" t="s">
        <v>343</v>
      </c>
      <c r="C137" s="117">
        <v>40000</v>
      </c>
      <c r="D137" s="117">
        <v>40000</v>
      </c>
      <c r="E137" s="119">
        <v>0</v>
      </c>
      <c r="F137" s="118">
        <f aca="true" t="shared" si="9" ref="F137:F150">+E137/D137%</f>
        <v>0</v>
      </c>
    </row>
    <row r="138" spans="1:6" ht="22.5" customHeight="1">
      <c r="A138" s="109"/>
      <c r="B138" s="116" t="s">
        <v>344</v>
      </c>
      <c r="C138" s="117">
        <v>0</v>
      </c>
      <c r="D138" s="117">
        <v>13700</v>
      </c>
      <c r="E138" s="119">
        <v>1060</v>
      </c>
      <c r="F138" s="118">
        <f t="shared" si="9"/>
        <v>7.737226277372263</v>
      </c>
    </row>
    <row r="139" spans="1:6" ht="22.5" customHeight="1">
      <c r="A139" s="109"/>
      <c r="B139" s="116" t="s">
        <v>345</v>
      </c>
      <c r="C139" s="117">
        <v>0</v>
      </c>
      <c r="D139" s="117">
        <v>6300</v>
      </c>
      <c r="E139" s="119">
        <v>0</v>
      </c>
      <c r="F139" s="118">
        <f t="shared" si="9"/>
        <v>0</v>
      </c>
    </row>
    <row r="140" spans="1:6" ht="22.5" customHeight="1">
      <c r="A140" s="100"/>
      <c r="B140" s="116" t="s">
        <v>346</v>
      </c>
      <c r="C140" s="117">
        <v>0</v>
      </c>
      <c r="D140" s="117">
        <v>8000</v>
      </c>
      <c r="E140" s="119">
        <v>0</v>
      </c>
      <c r="F140" s="118">
        <f t="shared" si="9"/>
        <v>0</v>
      </c>
    </row>
    <row r="141" spans="1:6" ht="22.5" customHeight="1">
      <c r="A141" s="100"/>
      <c r="B141" s="116" t="s">
        <v>347</v>
      </c>
      <c r="C141" s="117">
        <v>0</v>
      </c>
      <c r="D141" s="117">
        <v>8000</v>
      </c>
      <c r="E141" s="119">
        <v>0</v>
      </c>
      <c r="F141" s="118">
        <f t="shared" si="9"/>
        <v>0</v>
      </c>
    </row>
    <row r="142" spans="1:6" ht="22.5" customHeight="1">
      <c r="A142" s="121"/>
      <c r="B142" s="122" t="s">
        <v>348</v>
      </c>
      <c r="C142" s="119">
        <v>0</v>
      </c>
      <c r="D142" s="119">
        <v>70000</v>
      </c>
      <c r="E142" s="119">
        <v>0</v>
      </c>
      <c r="F142" s="118">
        <f t="shared" si="9"/>
        <v>0</v>
      </c>
    </row>
    <row r="143" spans="1:6" s="43" customFormat="1" ht="22.5" customHeight="1">
      <c r="A143" s="123"/>
      <c r="B143" s="116" t="s">
        <v>349</v>
      </c>
      <c r="C143" s="117">
        <v>0</v>
      </c>
      <c r="D143" s="119">
        <v>1350</v>
      </c>
      <c r="E143" s="119">
        <v>30</v>
      </c>
      <c r="F143" s="118">
        <f t="shared" si="9"/>
        <v>2.2222222222222223</v>
      </c>
    </row>
    <row r="144" spans="1:6" s="43" customFormat="1" ht="22.5" customHeight="1">
      <c r="A144" s="123"/>
      <c r="B144" s="116" t="s">
        <v>350</v>
      </c>
      <c r="C144" s="117">
        <v>0</v>
      </c>
      <c r="D144" s="119">
        <v>1350</v>
      </c>
      <c r="E144" s="119">
        <v>30</v>
      </c>
      <c r="F144" s="118">
        <f t="shared" si="9"/>
        <v>2.2222222222222223</v>
      </c>
    </row>
    <row r="145" spans="1:6" s="43" customFormat="1" ht="22.5" customHeight="1">
      <c r="A145" s="123"/>
      <c r="B145" s="116" t="s">
        <v>351</v>
      </c>
      <c r="C145" s="117">
        <v>0</v>
      </c>
      <c r="D145" s="119">
        <v>1800</v>
      </c>
      <c r="E145" s="119">
        <v>30</v>
      </c>
      <c r="F145" s="118">
        <f t="shared" si="9"/>
        <v>1.6666666666666667</v>
      </c>
    </row>
    <row r="146" spans="1:6" s="43" customFormat="1" ht="22.5" customHeight="1">
      <c r="A146" s="123"/>
      <c r="B146" s="116" t="s">
        <v>352</v>
      </c>
      <c r="C146" s="117">
        <v>0</v>
      </c>
      <c r="D146" s="119">
        <v>3000</v>
      </c>
      <c r="E146" s="119">
        <v>0</v>
      </c>
      <c r="F146" s="118">
        <f t="shared" si="9"/>
        <v>0</v>
      </c>
    </row>
    <row r="147" spans="1:6" s="43" customFormat="1" ht="22.5" customHeight="1">
      <c r="A147" s="123"/>
      <c r="B147" s="116" t="s">
        <v>353</v>
      </c>
      <c r="C147" s="117">
        <v>0</v>
      </c>
      <c r="D147" s="119">
        <v>14000</v>
      </c>
      <c r="E147" s="119">
        <v>0</v>
      </c>
      <c r="F147" s="118">
        <f t="shared" si="9"/>
        <v>0</v>
      </c>
    </row>
    <row r="148" spans="1:6" s="43" customFormat="1" ht="22.5" customHeight="1">
      <c r="A148" s="123"/>
      <c r="B148" s="116" t="s">
        <v>354</v>
      </c>
      <c r="C148" s="117">
        <v>0</v>
      </c>
      <c r="D148" s="119">
        <v>1300</v>
      </c>
      <c r="E148" s="119">
        <v>1026</v>
      </c>
      <c r="F148" s="118">
        <f t="shared" si="9"/>
        <v>78.92307692307692</v>
      </c>
    </row>
    <row r="149" spans="1:6" s="43" customFormat="1" ht="22.5" customHeight="1">
      <c r="A149" s="123"/>
      <c r="B149" s="116" t="s">
        <v>355</v>
      </c>
      <c r="C149" s="117">
        <v>0</v>
      </c>
      <c r="D149" s="119">
        <v>1300</v>
      </c>
      <c r="E149" s="119">
        <v>31</v>
      </c>
      <c r="F149" s="118">
        <f t="shared" si="9"/>
        <v>2.3846153846153846</v>
      </c>
    </row>
    <row r="150" spans="1:6" ht="22.5" customHeight="1">
      <c r="A150" s="100"/>
      <c r="B150" s="116" t="s">
        <v>356</v>
      </c>
      <c r="C150" s="117">
        <v>0</v>
      </c>
      <c r="D150" s="117">
        <v>8000</v>
      </c>
      <c r="E150" s="119">
        <v>0</v>
      </c>
      <c r="F150" s="118">
        <f t="shared" si="9"/>
        <v>0</v>
      </c>
    </row>
    <row r="151" spans="1:6" ht="12.75" customHeight="1">
      <c r="A151" s="109"/>
      <c r="B151" s="116"/>
      <c r="C151" s="117"/>
      <c r="D151" s="117"/>
      <c r="E151" s="119"/>
      <c r="F151" s="118"/>
    </row>
    <row r="152" spans="1:6" ht="22.5" customHeight="1">
      <c r="A152" s="109" t="s">
        <v>53</v>
      </c>
      <c r="B152" s="113" t="s">
        <v>114</v>
      </c>
      <c r="C152" s="114">
        <f>SUM(C153,C159)</f>
        <v>2857000</v>
      </c>
      <c r="D152" s="114">
        <f>SUM(D153,D159)</f>
        <v>5338200</v>
      </c>
      <c r="E152" s="114">
        <f>SUM(E153,E159)</f>
        <v>76075</v>
      </c>
      <c r="F152" s="115">
        <f>+E152/D152%</f>
        <v>1.4251058409201605</v>
      </c>
    </row>
    <row r="153" spans="1:6" ht="22.5" customHeight="1">
      <c r="A153" s="109"/>
      <c r="B153" s="116" t="s">
        <v>206</v>
      </c>
      <c r="C153" s="117">
        <f>SUM(C154:C157)</f>
        <v>2528000</v>
      </c>
      <c r="D153" s="117">
        <f>SUM(D154:D157)</f>
        <v>5009200</v>
      </c>
      <c r="E153" s="117">
        <f>SUM(E154:E157)</f>
        <v>75914</v>
      </c>
      <c r="F153" s="118">
        <f>+E153/D153%</f>
        <v>1.5154914956480077</v>
      </c>
    </row>
    <row r="154" spans="1:6" ht="22.5" customHeight="1">
      <c r="A154" s="109"/>
      <c r="B154" s="116" t="s">
        <v>357</v>
      </c>
      <c r="C154" s="117">
        <v>15000</v>
      </c>
      <c r="D154" s="117">
        <v>0</v>
      </c>
      <c r="E154" s="119">
        <v>0</v>
      </c>
      <c r="F154" s="118">
        <v>0</v>
      </c>
    </row>
    <row r="155" spans="1:6" ht="22.5" customHeight="1">
      <c r="A155" s="109"/>
      <c r="B155" s="116" t="s">
        <v>358</v>
      </c>
      <c r="C155" s="117">
        <v>2500000</v>
      </c>
      <c r="D155" s="117">
        <v>4950000</v>
      </c>
      <c r="E155" s="119">
        <v>66714</v>
      </c>
      <c r="F155" s="118">
        <f>+E155/D155%</f>
        <v>1.3477575757575757</v>
      </c>
    </row>
    <row r="156" spans="1:6" ht="22.5" customHeight="1">
      <c r="A156" s="109"/>
      <c r="B156" s="116" t="s">
        <v>359</v>
      </c>
      <c r="C156" s="117">
        <v>13000</v>
      </c>
      <c r="D156" s="117">
        <v>9200</v>
      </c>
      <c r="E156" s="119">
        <v>9200</v>
      </c>
      <c r="F156" s="118">
        <f>+E156/D156%</f>
        <v>100</v>
      </c>
    </row>
    <row r="157" spans="1:6" ht="22.5" customHeight="1">
      <c r="A157" s="109"/>
      <c r="B157" s="116" t="s">
        <v>360</v>
      </c>
      <c r="C157" s="117">
        <v>0</v>
      </c>
      <c r="D157" s="117">
        <v>50000</v>
      </c>
      <c r="E157" s="119">
        <v>0</v>
      </c>
      <c r="F157" s="118">
        <f>+E157/D157%</f>
        <v>0</v>
      </c>
    </row>
    <row r="158" spans="1:6" ht="12.75" customHeight="1">
      <c r="A158" s="109"/>
      <c r="B158" s="116"/>
      <c r="C158" s="117"/>
      <c r="D158" s="117"/>
      <c r="E158" s="119"/>
      <c r="F158" s="118"/>
    </row>
    <row r="159" spans="1:6" ht="22.5" customHeight="1">
      <c r="A159" s="109"/>
      <c r="B159" s="116" t="s">
        <v>208</v>
      </c>
      <c r="C159" s="117">
        <f>SUM(C160)</f>
        <v>329000</v>
      </c>
      <c r="D159" s="117">
        <f>SUM(D160)</f>
        <v>329000</v>
      </c>
      <c r="E159" s="119">
        <f>SUM(E160)</f>
        <v>161</v>
      </c>
      <c r="F159" s="118">
        <f>+E159/D159%</f>
        <v>0.04893617021276596</v>
      </c>
    </row>
    <row r="160" spans="1:6" ht="22.5" customHeight="1">
      <c r="A160" s="109"/>
      <c r="B160" s="116" t="s">
        <v>361</v>
      </c>
      <c r="C160" s="117">
        <v>329000</v>
      </c>
      <c r="D160" s="117">
        <v>329000</v>
      </c>
      <c r="E160" s="119">
        <v>161</v>
      </c>
      <c r="F160" s="118">
        <f>+E160/D160%</f>
        <v>0.04893617021276596</v>
      </c>
    </row>
    <row r="161" spans="1:6" ht="12.75" customHeight="1">
      <c r="A161" s="109"/>
      <c r="B161" s="116"/>
      <c r="C161" s="117"/>
      <c r="D161" s="117"/>
      <c r="E161" s="119"/>
      <c r="F161" s="118"/>
    </row>
    <row r="162" spans="1:6" s="39" customFormat="1" ht="22.5" customHeight="1">
      <c r="A162" s="109" t="s">
        <v>56</v>
      </c>
      <c r="B162" s="113" t="s">
        <v>118</v>
      </c>
      <c r="C162" s="114">
        <f>SUM(C163)</f>
        <v>3400000</v>
      </c>
      <c r="D162" s="114">
        <f>SUM(D163)</f>
        <v>3820000</v>
      </c>
      <c r="E162" s="120">
        <f>SUM(E163)</f>
        <v>3367078</v>
      </c>
      <c r="F162" s="115">
        <f>+E162/D162%</f>
        <v>88.14340314136126</v>
      </c>
    </row>
    <row r="163" spans="1:6" ht="22.5" customHeight="1">
      <c r="A163" s="109"/>
      <c r="B163" s="116" t="s">
        <v>210</v>
      </c>
      <c r="C163" s="117">
        <f>SUM(C164:C165)</f>
        <v>3400000</v>
      </c>
      <c r="D163" s="117">
        <f>SUM(D164:D165)</f>
        <v>3820000</v>
      </c>
      <c r="E163" s="119">
        <f>SUM(E164:E165)</f>
        <v>3367078</v>
      </c>
      <c r="F163" s="118">
        <f>+E163/D163%</f>
        <v>88.14340314136126</v>
      </c>
    </row>
    <row r="164" spans="1:6" ht="33.75" customHeight="1">
      <c r="A164" s="109" t="s">
        <v>106</v>
      </c>
      <c r="B164" s="124" t="s">
        <v>362</v>
      </c>
      <c r="C164" s="117">
        <v>3400000</v>
      </c>
      <c r="D164" s="117">
        <v>3370000</v>
      </c>
      <c r="E164" s="119">
        <v>3366528</v>
      </c>
      <c r="F164" s="118">
        <f>+E164/D164%</f>
        <v>99.89697329376854</v>
      </c>
    </row>
    <row r="165" spans="1:6" ht="22.5" customHeight="1">
      <c r="A165" s="109"/>
      <c r="B165" s="124" t="s">
        <v>363</v>
      </c>
      <c r="C165" s="117">
        <v>0</v>
      </c>
      <c r="D165" s="117">
        <v>450000</v>
      </c>
      <c r="E165" s="119">
        <v>550</v>
      </c>
      <c r="F165" s="118">
        <f>+E165/D165%</f>
        <v>0.12222222222222222</v>
      </c>
    </row>
    <row r="166" spans="1:6" s="39" customFormat="1" ht="22.5" customHeight="1">
      <c r="A166" s="125"/>
      <c r="B166" s="100" t="s">
        <v>214</v>
      </c>
      <c r="C166" s="114">
        <f>C9+C30+C39+C46+C51+C62+C109+C113+C152+C162</f>
        <v>21471994</v>
      </c>
      <c r="D166" s="114">
        <f>SUM(D9,D30,D39,D46,D51,D62,D105,D109,D113,D152,D162)</f>
        <v>26728237</v>
      </c>
      <c r="E166" s="120">
        <f>SUM(E9,E30,E39,E46,E51,E62,E105,E109,E113,E152,E162)</f>
        <v>8319710</v>
      </c>
      <c r="F166" s="115">
        <f>+E166/D166%</f>
        <v>31.12704365798612</v>
      </c>
    </row>
    <row r="167" spans="1:6" ht="12.75">
      <c r="A167" s="104"/>
      <c r="B167" s="126"/>
      <c r="C167" s="105"/>
      <c r="D167" s="106"/>
      <c r="E167" s="105"/>
      <c r="F167" s="107"/>
    </row>
    <row r="168" spans="1:6" ht="12.75">
      <c r="A168" s="104"/>
      <c r="B168" s="126"/>
      <c r="C168" s="105"/>
      <c r="D168" s="106"/>
      <c r="E168" s="105"/>
      <c r="F168" s="107"/>
    </row>
    <row r="169" spans="1:6" ht="12.75">
      <c r="A169" s="104"/>
      <c r="B169" s="126"/>
      <c r="C169" s="105"/>
      <c r="D169" s="106"/>
      <c r="E169" s="105"/>
      <c r="F169" s="107"/>
    </row>
    <row r="170" spans="1:6" ht="12.75">
      <c r="A170" s="104"/>
      <c r="B170" s="126"/>
      <c r="C170" s="105"/>
      <c r="D170" s="106"/>
      <c r="E170" s="105"/>
      <c r="F170" s="107"/>
    </row>
    <row r="171" spans="1:6" ht="12.75">
      <c r="A171" s="104"/>
      <c r="B171" s="126"/>
      <c r="C171" s="105"/>
      <c r="D171" s="106"/>
      <c r="E171" s="105"/>
      <c r="F171" s="107"/>
    </row>
    <row r="172" spans="1:6" ht="12.75">
      <c r="A172" s="104"/>
      <c r="B172" s="126"/>
      <c r="C172" s="105" t="s">
        <v>528</v>
      </c>
      <c r="D172" s="106"/>
      <c r="E172" s="105"/>
      <c r="F172" s="127"/>
    </row>
    <row r="173" spans="1:6" ht="12.75">
      <c r="A173" s="104"/>
      <c r="B173" s="126"/>
      <c r="C173" s="105"/>
      <c r="D173" s="106"/>
      <c r="E173" s="105"/>
      <c r="F173" s="107"/>
    </row>
    <row r="174" ht="12.75">
      <c r="B174" s="33"/>
    </row>
    <row r="175" ht="12.75">
      <c r="B175" s="33"/>
    </row>
    <row r="176" ht="12.75">
      <c r="B176" s="33"/>
    </row>
    <row r="177" ht="12.75">
      <c r="B177" s="33"/>
    </row>
    <row r="178" ht="12.75">
      <c r="B178" s="33"/>
    </row>
    <row r="179" ht="12.75">
      <c r="B179" s="33"/>
    </row>
    <row r="180" ht="12.75">
      <c r="B180" s="33"/>
    </row>
    <row r="181" ht="12.75">
      <c r="B181" s="33"/>
    </row>
    <row r="182" ht="12.75">
      <c r="B182" s="33"/>
    </row>
    <row r="183" ht="12.75">
      <c r="B183" s="33"/>
    </row>
    <row r="184" ht="12.75">
      <c r="B184" s="33"/>
    </row>
    <row r="185" ht="12.75">
      <c r="B185" s="33"/>
    </row>
    <row r="186" ht="12.75">
      <c r="B186" s="33"/>
    </row>
    <row r="187" ht="12.75">
      <c r="B187" s="33"/>
    </row>
    <row r="188" ht="12.75">
      <c r="B188" s="33"/>
    </row>
    <row r="189" ht="12.75">
      <c r="B189" s="33"/>
    </row>
    <row r="190" ht="12.75">
      <c r="B190" s="33"/>
    </row>
    <row r="191" ht="12.75">
      <c r="B191" s="33"/>
    </row>
  </sheetData>
  <mergeCells count="1">
    <mergeCell ref="A5:F5"/>
  </mergeCells>
  <printOptions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rowBreaks count="4" manualBreakCount="4">
    <brk id="38" max="5" man="1"/>
    <brk id="75" max="5" man="1"/>
    <brk id="110" max="5" man="1"/>
    <brk id="14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G85"/>
  <sheetViews>
    <sheetView workbookViewId="0" topLeftCell="A52">
      <selection activeCell="E68" sqref="E68"/>
    </sheetView>
  </sheetViews>
  <sheetFormatPr defaultColWidth="9.140625" defaultRowHeight="12.75"/>
  <cols>
    <col min="1" max="1" width="2.8515625" style="44" customWidth="1"/>
    <col min="2" max="2" width="32.8515625" style="45" customWidth="1"/>
    <col min="3" max="3" width="12.7109375" style="46" customWidth="1"/>
    <col min="4" max="5" width="12.7109375" style="44" customWidth="1"/>
    <col min="6" max="6" width="10.8515625" style="44" customWidth="1"/>
    <col min="7" max="16384" width="9.140625" style="44" customWidth="1"/>
  </cols>
  <sheetData>
    <row r="2" ht="12.75">
      <c r="E2" s="47" t="s">
        <v>364</v>
      </c>
    </row>
    <row r="3" ht="12.75">
      <c r="E3" s="47"/>
    </row>
    <row r="5" spans="1:6" ht="12.75">
      <c r="A5" s="245" t="s">
        <v>365</v>
      </c>
      <c r="B5" s="245"/>
      <c r="C5" s="245"/>
      <c r="D5" s="245"/>
      <c r="E5" s="245"/>
      <c r="F5" s="245"/>
    </row>
    <row r="6" spans="1:6" ht="12.75">
      <c r="A6" s="48"/>
      <c r="B6" s="49"/>
      <c r="C6" s="50"/>
      <c r="D6" s="48"/>
      <c r="E6" s="48"/>
      <c r="F6" s="48"/>
    </row>
    <row r="7" spans="1:6" ht="45">
      <c r="A7" s="170" t="s">
        <v>2</v>
      </c>
      <c r="B7" s="171" t="s">
        <v>3</v>
      </c>
      <c r="C7" s="36" t="s">
        <v>4</v>
      </c>
      <c r="D7" s="131" t="s">
        <v>5</v>
      </c>
      <c r="E7" s="36" t="s">
        <v>6</v>
      </c>
      <c r="F7" s="172" t="s">
        <v>366</v>
      </c>
    </row>
    <row r="8" spans="1:6" ht="12.75">
      <c r="A8" s="173">
        <v>1</v>
      </c>
      <c r="B8" s="174">
        <v>2</v>
      </c>
      <c r="C8" s="175">
        <v>3</v>
      </c>
      <c r="D8" s="175">
        <v>4</v>
      </c>
      <c r="E8" s="175">
        <v>5</v>
      </c>
      <c r="F8" s="175">
        <v>6</v>
      </c>
    </row>
    <row r="9" spans="1:6" s="51" customFormat="1" ht="19.5" customHeight="1">
      <c r="A9" s="176" t="s">
        <v>123</v>
      </c>
      <c r="B9" s="177" t="s">
        <v>367</v>
      </c>
      <c r="C9" s="107">
        <v>89128</v>
      </c>
      <c r="D9" s="178">
        <v>89128</v>
      </c>
      <c r="E9" s="178">
        <v>26163.3</v>
      </c>
      <c r="F9" s="179">
        <f aca="true" t="shared" si="0" ref="F9:F21">+E9/D9%</f>
        <v>29.354748227268647</v>
      </c>
    </row>
    <row r="10" spans="1:6" s="51" customFormat="1" ht="19.5" customHeight="1">
      <c r="A10" s="176" t="s">
        <v>14</v>
      </c>
      <c r="B10" s="177" t="s">
        <v>368</v>
      </c>
      <c r="C10" s="178">
        <v>59434</v>
      </c>
      <c r="D10" s="178">
        <v>59434</v>
      </c>
      <c r="E10" s="178">
        <v>7110.68</v>
      </c>
      <c r="F10" s="179">
        <f t="shared" si="0"/>
        <v>11.96399367365481</v>
      </c>
    </row>
    <row r="11" spans="1:6" s="51" customFormat="1" ht="19.5" customHeight="1">
      <c r="A11" s="176" t="s">
        <v>16</v>
      </c>
      <c r="B11" s="177" t="s">
        <v>369</v>
      </c>
      <c r="C11" s="178">
        <v>50047</v>
      </c>
      <c r="D11" s="178">
        <v>50047</v>
      </c>
      <c r="E11" s="178">
        <v>5172.51</v>
      </c>
      <c r="F11" s="179">
        <f t="shared" si="0"/>
        <v>10.335304813475332</v>
      </c>
    </row>
    <row r="12" spans="1:6" s="51" customFormat="1" ht="19.5" customHeight="1">
      <c r="A12" s="176" t="s">
        <v>19</v>
      </c>
      <c r="B12" s="177" t="s">
        <v>370</v>
      </c>
      <c r="C12" s="178">
        <v>37617</v>
      </c>
      <c r="D12" s="178">
        <v>37617</v>
      </c>
      <c r="E12" s="178">
        <v>12595.78</v>
      </c>
      <c r="F12" s="179">
        <f t="shared" si="0"/>
        <v>33.4842757264003</v>
      </c>
    </row>
    <row r="13" spans="1:6" s="51" customFormat="1" ht="19.5" customHeight="1">
      <c r="A13" s="176" t="s">
        <v>24</v>
      </c>
      <c r="B13" s="177" t="s">
        <v>371</v>
      </c>
      <c r="C13" s="178">
        <v>76890</v>
      </c>
      <c r="D13" s="178">
        <v>76890</v>
      </c>
      <c r="E13" s="178">
        <v>20560</v>
      </c>
      <c r="F13" s="179">
        <f t="shared" si="0"/>
        <v>26.739497984133177</v>
      </c>
    </row>
    <row r="14" spans="1:6" s="51" customFormat="1" ht="19.5" customHeight="1">
      <c r="A14" s="176" t="s">
        <v>38</v>
      </c>
      <c r="B14" s="177" t="s">
        <v>372</v>
      </c>
      <c r="C14" s="178">
        <v>41309</v>
      </c>
      <c r="D14" s="178">
        <v>41309</v>
      </c>
      <c r="E14" s="178">
        <v>1060</v>
      </c>
      <c r="F14" s="179">
        <f t="shared" si="0"/>
        <v>2.566026773826527</v>
      </c>
    </row>
    <row r="15" spans="1:6" s="51" customFormat="1" ht="19.5" customHeight="1">
      <c r="A15" s="176" t="s">
        <v>44</v>
      </c>
      <c r="B15" s="177" t="s">
        <v>373</v>
      </c>
      <c r="C15" s="178">
        <v>45523</v>
      </c>
      <c r="D15" s="178">
        <v>45523</v>
      </c>
      <c r="E15" s="178">
        <v>5485.47</v>
      </c>
      <c r="F15" s="179">
        <f t="shared" si="0"/>
        <v>12.049886870373218</v>
      </c>
    </row>
    <row r="16" spans="1:6" s="51" customFormat="1" ht="19.5" customHeight="1">
      <c r="A16" s="176" t="s">
        <v>50</v>
      </c>
      <c r="B16" s="177" t="s">
        <v>374</v>
      </c>
      <c r="C16" s="178">
        <v>101184</v>
      </c>
      <c r="D16" s="178">
        <v>101184</v>
      </c>
      <c r="E16" s="178">
        <v>10291.94</v>
      </c>
      <c r="F16" s="179">
        <f t="shared" si="0"/>
        <v>10.171509329538267</v>
      </c>
    </row>
    <row r="17" spans="1:6" s="51" customFormat="1" ht="19.5" customHeight="1">
      <c r="A17" s="176" t="s">
        <v>53</v>
      </c>
      <c r="B17" s="177" t="s">
        <v>375</v>
      </c>
      <c r="C17" s="178">
        <v>89406</v>
      </c>
      <c r="D17" s="178">
        <v>89406</v>
      </c>
      <c r="E17" s="178">
        <v>16531.01</v>
      </c>
      <c r="F17" s="179">
        <f t="shared" si="0"/>
        <v>18.48982171218934</v>
      </c>
    </row>
    <row r="18" spans="1:6" s="51" customFormat="1" ht="19.5" customHeight="1">
      <c r="A18" s="176" t="s">
        <v>56</v>
      </c>
      <c r="B18" s="177" t="s">
        <v>376</v>
      </c>
      <c r="C18" s="178">
        <v>49318</v>
      </c>
      <c r="D18" s="178">
        <v>49318</v>
      </c>
      <c r="E18" s="178">
        <v>3653.84</v>
      </c>
      <c r="F18" s="179">
        <f t="shared" si="0"/>
        <v>7.408735147410682</v>
      </c>
    </row>
    <row r="19" spans="1:6" s="51" customFormat="1" ht="19.5" customHeight="1">
      <c r="A19" s="176" t="s">
        <v>76</v>
      </c>
      <c r="B19" s="177" t="s">
        <v>377</v>
      </c>
      <c r="C19" s="178">
        <v>126036</v>
      </c>
      <c r="D19" s="178">
        <v>126036</v>
      </c>
      <c r="E19" s="178">
        <v>13207.89</v>
      </c>
      <c r="F19" s="179">
        <f t="shared" si="0"/>
        <v>10.479458250023804</v>
      </c>
    </row>
    <row r="20" spans="1:6" s="51" customFormat="1" ht="19.5" customHeight="1">
      <c r="A20" s="176" t="s">
        <v>80</v>
      </c>
      <c r="B20" s="177" t="s">
        <v>378</v>
      </c>
      <c r="C20" s="178">
        <v>144108</v>
      </c>
      <c r="D20" s="178">
        <v>144108</v>
      </c>
      <c r="E20" s="178">
        <v>25317.44</v>
      </c>
      <c r="F20" s="179">
        <f t="shared" si="0"/>
        <v>17.56837927110223</v>
      </c>
    </row>
    <row r="21" spans="1:7" s="53" customFormat="1" ht="19.5" customHeight="1">
      <c r="A21" s="180"/>
      <c r="B21" s="181" t="s">
        <v>379</v>
      </c>
      <c r="C21" s="182">
        <f>SUM(C9:C20)</f>
        <v>910000</v>
      </c>
      <c r="D21" s="182">
        <f>SUM(D9:D20)</f>
        <v>910000</v>
      </c>
      <c r="E21" s="182">
        <f>SUM(E9:E20)</f>
        <v>147149.86</v>
      </c>
      <c r="F21" s="179">
        <f t="shared" si="0"/>
        <v>16.170314285714284</v>
      </c>
      <c r="G21" s="52"/>
    </row>
    <row r="22" spans="1:7" ht="12.75">
      <c r="A22" s="183"/>
      <c r="B22" s="184"/>
      <c r="C22" s="185"/>
      <c r="D22" s="185"/>
      <c r="E22" s="185"/>
      <c r="F22" s="186"/>
      <c r="G22" s="54"/>
    </row>
    <row r="23" spans="1:6" ht="15" customHeight="1">
      <c r="A23" s="183"/>
      <c r="B23" s="187" t="s">
        <v>12</v>
      </c>
      <c r="C23" s="185"/>
      <c r="D23" s="185"/>
      <c r="E23" s="185"/>
      <c r="F23" s="186"/>
    </row>
    <row r="24" spans="1:6" ht="15" customHeight="1">
      <c r="A24" s="183"/>
      <c r="B24" s="188" t="s">
        <v>380</v>
      </c>
      <c r="C24" s="189">
        <v>601017</v>
      </c>
      <c r="D24" s="189">
        <f>SUM(D25:D26)</f>
        <v>386152</v>
      </c>
      <c r="E24" s="189">
        <f>SUM(E25:E26)</f>
        <v>33324</v>
      </c>
      <c r="F24" s="190">
        <f>+E24/D24%</f>
        <v>8.629762373365928</v>
      </c>
    </row>
    <row r="25" spans="1:6" s="51" customFormat="1" ht="15" customHeight="1">
      <c r="A25" s="192"/>
      <c r="B25" s="187" t="s">
        <v>381</v>
      </c>
      <c r="C25" s="193">
        <v>221919</v>
      </c>
      <c r="D25" s="193">
        <v>283929</v>
      </c>
      <c r="E25" s="193">
        <v>33324</v>
      </c>
      <c r="F25" s="194">
        <f>+E25/D25%</f>
        <v>11.736737001151697</v>
      </c>
    </row>
    <row r="26" spans="1:6" s="51" customFormat="1" ht="15" customHeight="1">
      <c r="A26" s="192"/>
      <c r="B26" s="187" t="s">
        <v>382</v>
      </c>
      <c r="C26" s="193">
        <v>379098</v>
      </c>
      <c r="D26" s="193">
        <v>102223</v>
      </c>
      <c r="E26" s="193">
        <v>0</v>
      </c>
      <c r="F26" s="194">
        <f>+E26/D26%</f>
        <v>0</v>
      </c>
    </row>
    <row r="27" spans="1:6" s="51" customFormat="1" ht="15" customHeight="1">
      <c r="A27" s="192"/>
      <c r="B27" s="187"/>
      <c r="C27" s="193"/>
      <c r="D27" s="193"/>
      <c r="E27" s="193"/>
      <c r="F27" s="190"/>
    </row>
    <row r="28" spans="1:6" s="51" customFormat="1" ht="15" customHeight="1">
      <c r="A28" s="192"/>
      <c r="B28" s="188" t="s">
        <v>383</v>
      </c>
      <c r="C28" s="195">
        <v>22000</v>
      </c>
      <c r="D28" s="195">
        <f>SUM(D29)</f>
        <v>16000</v>
      </c>
      <c r="E28" s="195">
        <f>SUM(E29)</f>
        <v>0</v>
      </c>
      <c r="F28" s="190">
        <f>+E28/D28%</f>
        <v>0</v>
      </c>
    </row>
    <row r="29" spans="1:6" s="51" customFormat="1" ht="25.5" customHeight="1">
      <c r="A29" s="192"/>
      <c r="B29" s="187" t="s">
        <v>384</v>
      </c>
      <c r="C29" s="193">
        <v>22000</v>
      </c>
      <c r="D29" s="193">
        <v>16000</v>
      </c>
      <c r="E29" s="193">
        <v>0</v>
      </c>
      <c r="F29" s="194">
        <f>+E29/D29%</f>
        <v>0</v>
      </c>
    </row>
    <row r="30" spans="1:6" s="51" customFormat="1" ht="15" customHeight="1">
      <c r="A30" s="192"/>
      <c r="B30" s="187"/>
      <c r="C30" s="193"/>
      <c r="D30" s="193"/>
      <c r="E30" s="193"/>
      <c r="F30" s="190"/>
    </row>
    <row r="31" spans="1:6" s="53" customFormat="1" ht="15" customHeight="1">
      <c r="A31" s="196"/>
      <c r="B31" s="188" t="s">
        <v>385</v>
      </c>
      <c r="C31" s="195">
        <v>37283</v>
      </c>
      <c r="D31" s="195">
        <f>SUM(D32:D33)</f>
        <v>48673</v>
      </c>
      <c r="E31" s="195">
        <f>SUM(E32:E33)</f>
        <v>14984</v>
      </c>
      <c r="F31" s="190">
        <f>+E31/D31%</f>
        <v>30.7850348242352</v>
      </c>
    </row>
    <row r="32" spans="1:6" s="53" customFormat="1" ht="26.25" customHeight="1">
      <c r="A32" s="196"/>
      <c r="B32" s="187" t="s">
        <v>524</v>
      </c>
      <c r="C32" s="193">
        <v>0</v>
      </c>
      <c r="D32" s="193">
        <v>26235</v>
      </c>
      <c r="E32" s="193">
        <v>9408</v>
      </c>
      <c r="F32" s="194">
        <f>+E32/D32%</f>
        <v>35.86049170954831</v>
      </c>
    </row>
    <row r="33" spans="1:6" s="51" customFormat="1" ht="15" customHeight="1">
      <c r="A33" s="192"/>
      <c r="B33" s="187" t="s">
        <v>386</v>
      </c>
      <c r="C33" s="193">
        <v>37283</v>
      </c>
      <c r="D33" s="193">
        <v>22438</v>
      </c>
      <c r="E33" s="193">
        <v>5576</v>
      </c>
      <c r="F33" s="194">
        <f>+E33/D33%</f>
        <v>24.850699705856137</v>
      </c>
    </row>
    <row r="34" spans="1:6" s="51" customFormat="1" ht="15" customHeight="1">
      <c r="A34" s="192"/>
      <c r="B34" s="187"/>
      <c r="C34" s="193"/>
      <c r="D34" s="193"/>
      <c r="E34" s="193"/>
      <c r="F34" s="190"/>
    </row>
    <row r="35" spans="1:6" s="53" customFormat="1" ht="25.5" customHeight="1">
      <c r="A35" s="196"/>
      <c r="B35" s="188" t="s">
        <v>387</v>
      </c>
      <c r="C35" s="195">
        <v>78500</v>
      </c>
      <c r="D35" s="195">
        <f>SUM(D36:D37)</f>
        <v>90300</v>
      </c>
      <c r="E35" s="195">
        <f>SUM(E36:E37)</f>
        <v>0</v>
      </c>
      <c r="F35" s="190">
        <f>+E35/D35%</f>
        <v>0</v>
      </c>
    </row>
    <row r="36" spans="1:6" s="51" customFormat="1" ht="15" customHeight="1">
      <c r="A36" s="192"/>
      <c r="B36" s="187" t="s">
        <v>388</v>
      </c>
      <c r="C36" s="193">
        <v>56500</v>
      </c>
      <c r="D36" s="193">
        <v>68300</v>
      </c>
      <c r="E36" s="193">
        <v>0</v>
      </c>
      <c r="F36" s="194">
        <f>+E36/D36%</f>
        <v>0</v>
      </c>
    </row>
    <row r="37" spans="1:6" s="51" customFormat="1" ht="15" customHeight="1">
      <c r="A37" s="192"/>
      <c r="B37" s="187" t="s">
        <v>389</v>
      </c>
      <c r="C37" s="193">
        <v>22000</v>
      </c>
      <c r="D37" s="193">
        <v>22000</v>
      </c>
      <c r="E37" s="193">
        <v>0</v>
      </c>
      <c r="F37" s="194">
        <f>+E37/D37%</f>
        <v>0</v>
      </c>
    </row>
    <row r="38" spans="1:6" s="51" customFormat="1" ht="15" customHeight="1">
      <c r="A38" s="192"/>
      <c r="B38" s="187"/>
      <c r="C38" s="193"/>
      <c r="D38" s="193"/>
      <c r="E38" s="193"/>
      <c r="F38" s="190"/>
    </row>
    <row r="39" spans="1:6" s="53" customFormat="1" ht="15" customHeight="1">
      <c r="A39" s="196"/>
      <c r="B39" s="188" t="s">
        <v>390</v>
      </c>
      <c r="C39" s="195">
        <v>78900</v>
      </c>
      <c r="D39" s="195">
        <f>SUM(D40:D43)</f>
        <v>148775</v>
      </c>
      <c r="E39" s="195">
        <f>SUM(E40:E43)</f>
        <v>60948</v>
      </c>
      <c r="F39" s="190">
        <f>+E39/D39%</f>
        <v>40.96656024197614</v>
      </c>
    </row>
    <row r="40" spans="1:6" s="51" customFormat="1" ht="15" customHeight="1">
      <c r="A40" s="192"/>
      <c r="B40" s="187" t="s">
        <v>391</v>
      </c>
      <c r="C40" s="193">
        <v>43600</v>
      </c>
      <c r="D40" s="193">
        <v>88475</v>
      </c>
      <c r="E40" s="193">
        <v>29226</v>
      </c>
      <c r="F40" s="194">
        <f>+E40/D40%</f>
        <v>33.03306018649336</v>
      </c>
    </row>
    <row r="41" spans="1:6" s="51" customFormat="1" ht="25.5" customHeight="1">
      <c r="A41" s="192"/>
      <c r="B41" s="187" t="s">
        <v>392</v>
      </c>
      <c r="C41" s="193">
        <v>1000</v>
      </c>
      <c r="D41" s="193">
        <v>1000</v>
      </c>
      <c r="E41" s="193">
        <v>811</v>
      </c>
      <c r="F41" s="194">
        <f>+E41/D41%</f>
        <v>81.1</v>
      </c>
    </row>
    <row r="42" spans="1:6" s="51" customFormat="1" ht="15" customHeight="1">
      <c r="A42" s="192"/>
      <c r="B42" s="187" t="s">
        <v>393</v>
      </c>
      <c r="C42" s="193">
        <v>22000</v>
      </c>
      <c r="D42" s="193">
        <v>47500</v>
      </c>
      <c r="E42" s="193">
        <v>20885</v>
      </c>
      <c r="F42" s="194">
        <f>+E42/D42%</f>
        <v>43.96842105263158</v>
      </c>
    </row>
    <row r="43" spans="1:6" s="51" customFormat="1" ht="15" customHeight="1">
      <c r="A43" s="192"/>
      <c r="B43" s="187" t="s">
        <v>394</v>
      </c>
      <c r="C43" s="193">
        <v>12300</v>
      </c>
      <c r="D43" s="193">
        <v>11800</v>
      </c>
      <c r="E43" s="193">
        <v>10026</v>
      </c>
      <c r="F43" s="194">
        <f>+E43/D43%</f>
        <v>84.96610169491525</v>
      </c>
    </row>
    <row r="44" spans="1:6" s="51" customFormat="1" ht="15" customHeight="1">
      <c r="A44" s="192"/>
      <c r="B44" s="187"/>
      <c r="C44" s="193"/>
      <c r="D44" s="193"/>
      <c r="E44" s="193"/>
      <c r="F44" s="190"/>
    </row>
    <row r="45" spans="1:6" s="51" customFormat="1" ht="15" customHeight="1">
      <c r="A45" s="192"/>
      <c r="B45" s="188" t="s">
        <v>395</v>
      </c>
      <c r="C45" s="195">
        <v>0</v>
      </c>
      <c r="D45" s="195">
        <f>SUM(D46)</f>
        <v>1500</v>
      </c>
      <c r="E45" s="195">
        <f>SUM(E46)</f>
        <v>0</v>
      </c>
      <c r="F45" s="190">
        <f>+E45/D45%</f>
        <v>0</v>
      </c>
    </row>
    <row r="46" spans="1:6" s="51" customFormat="1" ht="15" customHeight="1">
      <c r="A46" s="192"/>
      <c r="B46" s="187" t="s">
        <v>396</v>
      </c>
      <c r="C46" s="193">
        <v>0</v>
      </c>
      <c r="D46" s="193">
        <v>1500</v>
      </c>
      <c r="E46" s="193">
        <v>0</v>
      </c>
      <c r="F46" s="194">
        <f>+E46/D46%</f>
        <v>0</v>
      </c>
    </row>
    <row r="47" spans="1:6" s="51" customFormat="1" ht="15" customHeight="1">
      <c r="A47" s="192"/>
      <c r="B47" s="187"/>
      <c r="C47" s="193"/>
      <c r="D47" s="193"/>
      <c r="E47" s="193"/>
      <c r="F47" s="190"/>
    </row>
    <row r="48" spans="1:6" s="53" customFormat="1" ht="15" customHeight="1">
      <c r="A48" s="196"/>
      <c r="B48" s="188" t="s">
        <v>397</v>
      </c>
      <c r="C48" s="195">
        <v>8500</v>
      </c>
      <c r="D48" s="195">
        <f>SUM(D49)</f>
        <v>13500</v>
      </c>
      <c r="E48" s="195">
        <f>SUM(E49)</f>
        <v>0</v>
      </c>
      <c r="F48" s="190">
        <f>+E48/D48%</f>
        <v>0</v>
      </c>
    </row>
    <row r="49" spans="1:6" s="51" customFormat="1" ht="15" customHeight="1">
      <c r="A49" s="192"/>
      <c r="B49" s="187" t="s">
        <v>398</v>
      </c>
      <c r="C49" s="193">
        <v>8500</v>
      </c>
      <c r="D49" s="193">
        <v>13500</v>
      </c>
      <c r="E49" s="193">
        <v>0</v>
      </c>
      <c r="F49" s="194">
        <f>+E49/D49%</f>
        <v>0</v>
      </c>
    </row>
    <row r="50" spans="1:6" s="51" customFormat="1" ht="15" customHeight="1">
      <c r="A50" s="192"/>
      <c r="B50" s="187"/>
      <c r="C50" s="193"/>
      <c r="D50" s="193"/>
      <c r="E50" s="193"/>
      <c r="F50" s="190"/>
    </row>
    <row r="51" spans="1:6" s="51" customFormat="1" ht="12.75" customHeight="1">
      <c r="A51" s="192"/>
      <c r="B51" s="188" t="s">
        <v>399</v>
      </c>
      <c r="C51" s="195">
        <v>6500</v>
      </c>
      <c r="D51" s="195">
        <f>SUM(D52:D53)</f>
        <v>9500</v>
      </c>
      <c r="E51" s="195">
        <f>SUM(E52:E53)</f>
        <v>1523</v>
      </c>
      <c r="F51" s="190">
        <f>+E51/D51%</f>
        <v>16.03157894736842</v>
      </c>
    </row>
    <row r="52" spans="1:6" s="51" customFormat="1" ht="34.5" customHeight="1">
      <c r="A52" s="192"/>
      <c r="B52" s="187" t="s">
        <v>400</v>
      </c>
      <c r="C52" s="193">
        <v>2500</v>
      </c>
      <c r="D52" s="193">
        <v>5500</v>
      </c>
      <c r="E52" s="193">
        <v>428</v>
      </c>
      <c r="F52" s="194">
        <f>+E52/D52%</f>
        <v>7.781818181818182</v>
      </c>
    </row>
    <row r="53" spans="1:6" s="51" customFormat="1" ht="15" customHeight="1">
      <c r="A53" s="192"/>
      <c r="B53" s="187" t="s">
        <v>401</v>
      </c>
      <c r="C53" s="193">
        <v>4000</v>
      </c>
      <c r="D53" s="193">
        <v>4000</v>
      </c>
      <c r="E53" s="193">
        <v>1095</v>
      </c>
      <c r="F53" s="194">
        <f>+E53/D53%</f>
        <v>27.375</v>
      </c>
    </row>
    <row r="54" spans="1:6" s="51" customFormat="1" ht="15" customHeight="1">
      <c r="A54" s="192"/>
      <c r="B54" s="187"/>
      <c r="C54" s="193"/>
      <c r="D54" s="193"/>
      <c r="E54" s="193"/>
      <c r="F54" s="190"/>
    </row>
    <row r="55" spans="1:6" s="55" customFormat="1" ht="25.5" customHeight="1">
      <c r="A55" s="188"/>
      <c r="B55" s="188" t="s">
        <v>402</v>
      </c>
      <c r="C55" s="197">
        <v>41300</v>
      </c>
      <c r="D55" s="197">
        <f>SUM(D56:D58)</f>
        <v>130472</v>
      </c>
      <c r="E55" s="197">
        <f>SUM(E56:E58)</f>
        <v>17283</v>
      </c>
      <c r="F55" s="190">
        <f>+E55/D55%</f>
        <v>13.246520326200256</v>
      </c>
    </row>
    <row r="56" spans="1:6" s="55" customFormat="1" ht="15" customHeight="1">
      <c r="A56" s="188"/>
      <c r="B56" s="187" t="s">
        <v>403</v>
      </c>
      <c r="C56" s="198">
        <v>0</v>
      </c>
      <c r="D56" s="198">
        <v>23094</v>
      </c>
      <c r="E56" s="198">
        <v>4900</v>
      </c>
      <c r="F56" s="194">
        <f>+E56/D56%</f>
        <v>21.217632285442107</v>
      </c>
    </row>
    <row r="57" spans="1:6" s="55" customFormat="1" ht="24.75" customHeight="1">
      <c r="A57" s="188"/>
      <c r="B57" s="187" t="s">
        <v>404</v>
      </c>
      <c r="C57" s="198">
        <v>0</v>
      </c>
      <c r="D57" s="198">
        <v>2000</v>
      </c>
      <c r="E57" s="198">
        <v>0</v>
      </c>
      <c r="F57" s="194">
        <f>+E57/D57%</f>
        <v>0</v>
      </c>
    </row>
    <row r="58" spans="1:6" s="51" customFormat="1" ht="15" customHeight="1">
      <c r="A58" s="192"/>
      <c r="B58" s="187" t="s">
        <v>405</v>
      </c>
      <c r="C58" s="193">
        <v>41300</v>
      </c>
      <c r="D58" s="193">
        <v>105378</v>
      </c>
      <c r="E58" s="193">
        <v>12383</v>
      </c>
      <c r="F58" s="194">
        <f>+E58/D58%</f>
        <v>11.751029626677296</v>
      </c>
    </row>
    <row r="59" spans="1:6" s="51" customFormat="1" ht="15" customHeight="1">
      <c r="A59" s="192"/>
      <c r="B59" s="187"/>
      <c r="C59" s="193"/>
      <c r="D59" s="193"/>
      <c r="E59" s="193"/>
      <c r="F59" s="190"/>
    </row>
    <row r="60" spans="1:6" s="53" customFormat="1" ht="25.5" customHeight="1">
      <c r="A60" s="196"/>
      <c r="B60" s="188" t="s">
        <v>406</v>
      </c>
      <c r="C60" s="195">
        <v>27000</v>
      </c>
      <c r="D60" s="195">
        <f>SUM(D61:D63)</f>
        <v>51500</v>
      </c>
      <c r="E60" s="195">
        <f>SUM(E61:E63)</f>
        <v>11851</v>
      </c>
      <c r="F60" s="190">
        <f>+E60/D60%</f>
        <v>23.011650485436892</v>
      </c>
    </row>
    <row r="61" spans="1:6" s="53" customFormat="1" ht="25.5" customHeight="1">
      <c r="A61" s="196"/>
      <c r="B61" s="187" t="s">
        <v>407</v>
      </c>
      <c r="C61" s="193">
        <v>7500</v>
      </c>
      <c r="D61" s="193">
        <v>9500</v>
      </c>
      <c r="E61" s="193">
        <v>0</v>
      </c>
      <c r="F61" s="194">
        <f>+E61/D61%</f>
        <v>0</v>
      </c>
    </row>
    <row r="62" spans="1:6" s="53" customFormat="1" ht="15" customHeight="1">
      <c r="A62" s="196"/>
      <c r="B62" s="187" t="s">
        <v>408</v>
      </c>
      <c r="C62" s="193">
        <v>0</v>
      </c>
      <c r="D62" s="193">
        <v>2000</v>
      </c>
      <c r="E62" s="193">
        <v>0</v>
      </c>
      <c r="F62" s="194">
        <f>+E62/D62%</f>
        <v>0</v>
      </c>
    </row>
    <row r="63" spans="1:6" s="51" customFormat="1" ht="15" customHeight="1">
      <c r="A63" s="192"/>
      <c r="B63" s="187" t="s">
        <v>409</v>
      </c>
      <c r="C63" s="193">
        <v>19500</v>
      </c>
      <c r="D63" s="193">
        <v>40000</v>
      </c>
      <c r="E63" s="193">
        <v>11851</v>
      </c>
      <c r="F63" s="194">
        <f>+E63/D63%</f>
        <v>29.6275</v>
      </c>
    </row>
    <row r="64" spans="1:6" s="51" customFormat="1" ht="15" customHeight="1">
      <c r="A64" s="192"/>
      <c r="B64" s="187"/>
      <c r="C64" s="193"/>
      <c r="D64" s="193"/>
      <c r="E64" s="193"/>
      <c r="F64" s="190"/>
    </row>
    <row r="65" spans="1:6" s="53" customFormat="1" ht="15" customHeight="1">
      <c r="A65" s="196"/>
      <c r="B65" s="188" t="s">
        <v>410</v>
      </c>
      <c r="C65" s="195">
        <v>9000</v>
      </c>
      <c r="D65" s="195">
        <f>SUM(D66)</f>
        <v>13628</v>
      </c>
      <c r="E65" s="195">
        <f>SUM(E66)</f>
        <v>7237</v>
      </c>
      <c r="F65" s="190">
        <f>+E65/D65%</f>
        <v>53.10390372761961</v>
      </c>
    </row>
    <row r="66" spans="1:6" s="51" customFormat="1" ht="15" customHeight="1">
      <c r="A66" s="192"/>
      <c r="B66" s="187" t="s">
        <v>411</v>
      </c>
      <c r="C66" s="193">
        <v>9000</v>
      </c>
      <c r="D66" s="193">
        <v>13628</v>
      </c>
      <c r="E66" s="193">
        <v>7237</v>
      </c>
      <c r="F66" s="194">
        <f>+E66/D66%</f>
        <v>53.10390372761961</v>
      </c>
    </row>
    <row r="67" spans="1:6" s="51" customFormat="1" ht="15" customHeight="1">
      <c r="A67" s="192"/>
      <c r="B67" s="187"/>
      <c r="C67" s="193"/>
      <c r="D67" s="193"/>
      <c r="E67" s="193"/>
      <c r="F67" s="190"/>
    </row>
    <row r="68" spans="1:6" s="51" customFormat="1" ht="15" customHeight="1">
      <c r="A68" s="192"/>
      <c r="B68" s="188" t="s">
        <v>379</v>
      </c>
      <c r="C68" s="195">
        <f>SUM(C24,C28,C31,C35,C39,C48,C51,C55,C60,C65)</f>
        <v>910000</v>
      </c>
      <c r="D68" s="195">
        <f>SUM(D24,D28,D31,D35,D39,D45,D48,D51,D55,D60,D65)</f>
        <v>910000</v>
      </c>
      <c r="E68" s="195">
        <f>SUM(E24,E28,E31,E35,E39,E45,E48,E51,E55,E60,E65)</f>
        <v>147150</v>
      </c>
      <c r="F68" s="190">
        <f>+E68/D68%</f>
        <v>16.17032967032967</v>
      </c>
    </row>
    <row r="69" spans="2:6" s="51" customFormat="1" ht="15" customHeight="1">
      <c r="B69" s="56"/>
      <c r="C69" s="57"/>
      <c r="D69" s="57"/>
      <c r="E69" s="57"/>
      <c r="F69" s="57"/>
    </row>
    <row r="70" spans="2:6" s="51" customFormat="1" ht="15" customHeight="1">
      <c r="B70" s="56"/>
      <c r="C70" s="57"/>
      <c r="D70" s="57"/>
      <c r="E70" s="57"/>
      <c r="F70" s="57"/>
    </row>
    <row r="71" spans="2:6" s="51" customFormat="1" ht="15" customHeight="1">
      <c r="B71" s="56"/>
      <c r="C71" s="57"/>
      <c r="D71" s="57"/>
      <c r="E71" s="57"/>
      <c r="F71" s="57"/>
    </row>
    <row r="72" spans="2:6" s="51" customFormat="1" ht="15" customHeight="1">
      <c r="B72" s="56"/>
      <c r="C72" s="57"/>
      <c r="D72" s="57"/>
      <c r="E72" s="57"/>
      <c r="F72" s="57"/>
    </row>
    <row r="73" spans="2:3" s="51" customFormat="1" ht="15" customHeight="1">
      <c r="B73" s="56"/>
      <c r="C73" s="57"/>
    </row>
    <row r="74" spans="2:3" s="51" customFormat="1" ht="15" customHeight="1">
      <c r="B74" s="56"/>
      <c r="C74" s="57"/>
    </row>
    <row r="75" spans="2:3" s="51" customFormat="1" ht="15" customHeight="1">
      <c r="B75" s="56"/>
      <c r="C75" s="57"/>
    </row>
    <row r="76" spans="2:3" s="51" customFormat="1" ht="15" customHeight="1">
      <c r="B76" s="56"/>
      <c r="C76" s="57"/>
    </row>
    <row r="77" spans="2:3" s="51" customFormat="1" ht="15" customHeight="1">
      <c r="B77" s="56"/>
      <c r="C77" s="57"/>
    </row>
    <row r="78" spans="2:3" s="51" customFormat="1" ht="15" customHeight="1">
      <c r="B78" s="56"/>
      <c r="C78" s="57"/>
    </row>
    <row r="79" spans="2:5" s="51" customFormat="1" ht="15" customHeight="1">
      <c r="B79" s="56"/>
      <c r="C79" s="57"/>
      <c r="E79" s="51" t="s">
        <v>106</v>
      </c>
    </row>
    <row r="80" spans="2:3" s="51" customFormat="1" ht="15" customHeight="1">
      <c r="B80" s="56"/>
      <c r="C80" s="57"/>
    </row>
    <row r="81" spans="2:3" s="51" customFormat="1" ht="15" customHeight="1">
      <c r="B81" s="56"/>
      <c r="C81" s="57"/>
    </row>
    <row r="82" spans="2:3" s="51" customFormat="1" ht="15" customHeight="1">
      <c r="B82" s="56"/>
      <c r="C82" s="57"/>
    </row>
    <row r="83" spans="2:3" s="51" customFormat="1" ht="15" customHeight="1">
      <c r="B83" s="56"/>
      <c r="C83" s="57"/>
    </row>
    <row r="84" spans="2:3" s="51" customFormat="1" ht="15" customHeight="1">
      <c r="B84" s="56"/>
      <c r="C84" s="57"/>
    </row>
    <row r="85" spans="2:3" s="51" customFormat="1" ht="15" customHeight="1">
      <c r="B85" s="56"/>
      <c r="C85" s="57"/>
    </row>
    <row r="86" ht="15" customHeight="1"/>
    <row r="87" ht="15" customHeight="1"/>
    <row r="88" ht="15" customHeight="1"/>
    <row r="89" ht="15" customHeight="1"/>
    <row r="90" ht="15" customHeight="1"/>
  </sheetData>
  <mergeCells count="1">
    <mergeCell ref="A5:F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J34" sqref="J34"/>
    </sheetView>
  </sheetViews>
  <sheetFormatPr defaultColWidth="9.140625" defaultRowHeight="12.75"/>
  <cols>
    <col min="1" max="1" width="3.57421875" style="23" customWidth="1"/>
    <col min="2" max="2" width="15.00390625" style="23" customWidth="1"/>
    <col min="3" max="3" width="7.28125" style="23" customWidth="1"/>
    <col min="4" max="4" width="8.00390625" style="23" customWidth="1"/>
    <col min="5" max="5" width="12.57421875" style="23" customWidth="1"/>
    <col min="6" max="6" width="12.00390625" style="23" customWidth="1"/>
    <col min="7" max="7" width="11.8515625" style="23" customWidth="1"/>
    <col min="8" max="8" width="12.57421875" style="23" customWidth="1"/>
    <col min="9" max="10" width="10.28125" style="23" customWidth="1"/>
    <col min="11" max="11" width="9.421875" style="23" customWidth="1"/>
    <col min="12" max="12" width="11.28125" style="23" customWidth="1"/>
    <col min="13" max="13" width="10.57421875" style="23" customWidth="1"/>
    <col min="14" max="16384" width="9.140625" style="23" customWidth="1"/>
  </cols>
  <sheetData>
    <row r="1" spans="1:13" ht="11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271"/>
      <c r="L1" s="272"/>
      <c r="M1" s="272"/>
    </row>
    <row r="2" spans="1:13" ht="11.25">
      <c r="A2" s="105"/>
      <c r="B2" s="105"/>
      <c r="C2" s="105"/>
      <c r="D2" s="105"/>
      <c r="E2" s="105"/>
      <c r="F2" s="105"/>
      <c r="G2" s="105"/>
      <c r="H2" s="105"/>
      <c r="I2" s="26" t="s">
        <v>412</v>
      </c>
      <c r="J2" s="105"/>
      <c r="K2" s="272"/>
      <c r="L2" s="272"/>
      <c r="M2" s="272"/>
    </row>
    <row r="3" spans="1:13" ht="11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272"/>
      <c r="L3" s="272"/>
      <c r="M3" s="272"/>
    </row>
    <row r="4" spans="1:13" ht="11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272"/>
      <c r="L4" s="272"/>
      <c r="M4" s="272"/>
    </row>
    <row r="5" spans="1:13" s="1" customFormat="1" ht="24" customHeight="1">
      <c r="A5" s="104"/>
      <c r="B5" s="273" t="s">
        <v>521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6" spans="1:13" s="1" customFormat="1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1" customFormat="1" ht="51.75" customHeight="1">
      <c r="A7" s="274" t="s">
        <v>413</v>
      </c>
      <c r="B7" s="252" t="s">
        <v>414</v>
      </c>
      <c r="C7" s="252" t="s">
        <v>415</v>
      </c>
      <c r="D7" s="252"/>
      <c r="E7" s="252" t="s">
        <v>416</v>
      </c>
      <c r="F7" s="268" t="s">
        <v>417</v>
      </c>
      <c r="G7" s="268"/>
      <c r="H7" s="268"/>
      <c r="I7" s="268"/>
      <c r="J7" s="268" t="s">
        <v>418</v>
      </c>
      <c r="K7" s="268"/>
      <c r="L7" s="268"/>
      <c r="M7" s="252" t="s">
        <v>419</v>
      </c>
    </row>
    <row r="8" spans="1:13" s="1" customFormat="1" ht="11.25">
      <c r="A8" s="275"/>
      <c r="B8" s="252"/>
      <c r="C8" s="252" t="s">
        <v>420</v>
      </c>
      <c r="D8" s="252" t="s">
        <v>421</v>
      </c>
      <c r="E8" s="252"/>
      <c r="F8" s="266" t="s">
        <v>422</v>
      </c>
      <c r="G8" s="264" t="s">
        <v>12</v>
      </c>
      <c r="H8" s="270"/>
      <c r="I8" s="265"/>
      <c r="J8" s="252" t="s">
        <v>423</v>
      </c>
      <c r="K8" s="264" t="s">
        <v>12</v>
      </c>
      <c r="L8" s="265"/>
      <c r="M8" s="252"/>
    </row>
    <row r="9" spans="1:13" s="1" customFormat="1" ht="11.25">
      <c r="A9" s="275"/>
      <c r="B9" s="252"/>
      <c r="C9" s="268"/>
      <c r="D9" s="268"/>
      <c r="E9" s="252"/>
      <c r="F9" s="269"/>
      <c r="G9" s="266" t="s">
        <v>424</v>
      </c>
      <c r="H9" s="268" t="s">
        <v>425</v>
      </c>
      <c r="I9" s="268"/>
      <c r="J9" s="252"/>
      <c r="K9" s="252" t="s">
        <v>426</v>
      </c>
      <c r="L9" s="252" t="s">
        <v>427</v>
      </c>
      <c r="M9" s="252"/>
    </row>
    <row r="10" spans="1:13" s="1" customFormat="1" ht="11.25">
      <c r="A10" s="276"/>
      <c r="B10" s="252"/>
      <c r="C10" s="268"/>
      <c r="D10" s="268"/>
      <c r="E10" s="252"/>
      <c r="F10" s="267"/>
      <c r="G10" s="267"/>
      <c r="H10" s="163" t="s">
        <v>428</v>
      </c>
      <c r="I10" s="163" t="s">
        <v>429</v>
      </c>
      <c r="J10" s="252"/>
      <c r="K10" s="252"/>
      <c r="L10" s="252"/>
      <c r="M10" s="252"/>
    </row>
    <row r="11" spans="1:13" s="1" customFormat="1" ht="11.2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25">
        <v>7</v>
      </c>
      <c r="H11" s="125">
        <v>8</v>
      </c>
      <c r="I11" s="125">
        <v>9</v>
      </c>
      <c r="J11" s="125">
        <v>10</v>
      </c>
      <c r="K11" s="125">
        <v>11</v>
      </c>
      <c r="L11" s="125">
        <v>12</v>
      </c>
      <c r="M11" s="125">
        <v>13</v>
      </c>
    </row>
    <row r="12" spans="1:13" ht="25.5" customHeight="1">
      <c r="A12" s="199" t="s">
        <v>123</v>
      </c>
      <c r="B12" s="200" t="s">
        <v>430</v>
      </c>
      <c r="C12" s="201">
        <v>600</v>
      </c>
      <c r="D12" s="201">
        <v>60004</v>
      </c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ht="45.75" customHeight="1">
      <c r="A13" s="199" t="s">
        <v>14</v>
      </c>
      <c r="B13" s="203" t="s">
        <v>4</v>
      </c>
      <c r="C13" s="201"/>
      <c r="D13" s="201"/>
      <c r="E13" s="119">
        <v>-362487</v>
      </c>
      <c r="F13" s="119">
        <f>SUM(G13:I13)</f>
        <v>6624164</v>
      </c>
      <c r="G13" s="119">
        <v>2931677</v>
      </c>
      <c r="H13" s="119">
        <v>1862487</v>
      </c>
      <c r="I13" s="119">
        <v>1830000</v>
      </c>
      <c r="J13" s="119">
        <v>6261677</v>
      </c>
      <c r="K13" s="119">
        <v>0</v>
      </c>
      <c r="L13" s="119">
        <v>1830000</v>
      </c>
      <c r="M13" s="119">
        <v>0</v>
      </c>
    </row>
    <row r="14" spans="1:13" ht="35.25" customHeight="1">
      <c r="A14" s="199" t="s">
        <v>16</v>
      </c>
      <c r="B14" s="200" t="s">
        <v>431</v>
      </c>
      <c r="C14" s="201"/>
      <c r="D14" s="201"/>
      <c r="E14" s="119">
        <v>-362487.42</v>
      </c>
      <c r="F14" s="119">
        <f>SUM(G14:I14)</f>
        <v>6797685</v>
      </c>
      <c r="G14" s="119">
        <v>2931677</v>
      </c>
      <c r="H14" s="119">
        <v>2036008</v>
      </c>
      <c r="I14" s="119">
        <v>1830000</v>
      </c>
      <c r="J14" s="119">
        <v>6435197.58</v>
      </c>
      <c r="K14" s="119">
        <v>0</v>
      </c>
      <c r="L14" s="119">
        <v>1830000</v>
      </c>
      <c r="M14" s="119">
        <v>0</v>
      </c>
    </row>
    <row r="15" spans="1:13" ht="25.5" customHeight="1">
      <c r="A15" s="199" t="s">
        <v>19</v>
      </c>
      <c r="B15" s="200" t="s">
        <v>6</v>
      </c>
      <c r="C15" s="201"/>
      <c r="D15" s="201"/>
      <c r="E15" s="119">
        <v>-362142</v>
      </c>
      <c r="F15" s="119">
        <f>SUM(G15:I15)</f>
        <v>3493440</v>
      </c>
      <c r="G15" s="119">
        <v>1408215</v>
      </c>
      <c r="H15" s="119">
        <v>1170225</v>
      </c>
      <c r="I15" s="119">
        <v>915000</v>
      </c>
      <c r="J15" s="119">
        <v>3188650</v>
      </c>
      <c r="K15" s="119">
        <v>0</v>
      </c>
      <c r="L15" s="119">
        <v>915000</v>
      </c>
      <c r="M15" s="119">
        <v>-57352</v>
      </c>
    </row>
    <row r="16" spans="1:13" ht="18.75" customHeight="1">
      <c r="A16" s="199" t="s">
        <v>24</v>
      </c>
      <c r="B16" s="200" t="s">
        <v>432</v>
      </c>
      <c r="C16" s="201"/>
      <c r="D16" s="201"/>
      <c r="E16" s="118">
        <f aca="true" t="shared" si="0" ref="E16:J16">+E15/E14%</f>
        <v>99.90470841719143</v>
      </c>
      <c r="F16" s="118">
        <f t="shared" si="0"/>
        <v>51.39161346840873</v>
      </c>
      <c r="G16" s="118">
        <f t="shared" si="0"/>
        <v>48.0344526358122</v>
      </c>
      <c r="H16" s="118">
        <f t="shared" si="0"/>
        <v>57.4764441004161</v>
      </c>
      <c r="I16" s="118">
        <f t="shared" si="0"/>
        <v>50</v>
      </c>
      <c r="J16" s="118">
        <f t="shared" si="0"/>
        <v>49.55014916573859</v>
      </c>
      <c r="K16" s="118">
        <v>0</v>
      </c>
      <c r="L16" s="118">
        <f>+L15/L14%</f>
        <v>50</v>
      </c>
      <c r="M16" s="118">
        <v>0</v>
      </c>
    </row>
    <row r="17" spans="1:13" s="20" customFormat="1" ht="20.25" customHeight="1">
      <c r="A17" s="204"/>
      <c r="B17" s="205"/>
      <c r="C17" s="206"/>
      <c r="D17" s="206"/>
      <c r="E17" s="207"/>
      <c r="F17" s="207"/>
      <c r="G17" s="207"/>
      <c r="H17" s="207"/>
      <c r="I17" s="207"/>
      <c r="J17" s="207"/>
      <c r="K17" s="207"/>
      <c r="L17" s="207"/>
      <c r="M17" s="207"/>
    </row>
    <row r="18" spans="1:13" ht="22.5">
      <c r="A18" s="105"/>
      <c r="B18" s="126"/>
      <c r="C18" s="105"/>
      <c r="D18" s="105"/>
      <c r="E18" s="10" t="s">
        <v>433</v>
      </c>
      <c r="F18" s="208" t="s">
        <v>434</v>
      </c>
      <c r="G18" s="10" t="s">
        <v>435</v>
      </c>
      <c r="H18" s="105"/>
      <c r="I18" s="105"/>
      <c r="J18" s="105"/>
      <c r="K18" s="105"/>
      <c r="L18" s="105"/>
      <c r="M18" s="105"/>
    </row>
    <row r="19" spans="1:13" ht="11.25">
      <c r="A19" s="105"/>
      <c r="B19" s="151" t="s">
        <v>436</v>
      </c>
      <c r="C19" s="105"/>
      <c r="D19" s="105"/>
      <c r="E19" s="106">
        <v>1066641</v>
      </c>
      <c r="F19" s="106">
        <v>1066641</v>
      </c>
      <c r="G19" s="106">
        <v>541319</v>
      </c>
      <c r="H19" s="105"/>
      <c r="I19" s="105"/>
      <c r="J19" s="105"/>
      <c r="K19" s="105"/>
      <c r="L19" s="105"/>
      <c r="M19" s="105"/>
    </row>
    <row r="20" spans="1:13" ht="11.25">
      <c r="A20" s="105"/>
      <c r="B20" s="151" t="s">
        <v>437</v>
      </c>
      <c r="C20" s="105"/>
      <c r="D20" s="105"/>
      <c r="E20" s="106">
        <v>4431677</v>
      </c>
      <c r="F20" s="106">
        <v>4605198</v>
      </c>
      <c r="G20" s="106">
        <v>2273650.85</v>
      </c>
      <c r="H20" s="105"/>
      <c r="I20" s="105"/>
      <c r="J20" s="105"/>
      <c r="K20" s="105"/>
      <c r="L20" s="105"/>
      <c r="M20" s="105"/>
    </row>
    <row r="21" spans="1:13" ht="11.25">
      <c r="A21" s="105"/>
      <c r="B21" s="151" t="s">
        <v>438</v>
      </c>
      <c r="C21" s="105"/>
      <c r="D21" s="105"/>
      <c r="E21" s="209">
        <v>4.16</v>
      </c>
      <c r="F21" s="105">
        <v>4.32</v>
      </c>
      <c r="G21" s="210">
        <v>4.2</v>
      </c>
      <c r="H21" s="105"/>
      <c r="I21" s="105"/>
      <c r="J21" s="105"/>
      <c r="K21" s="105"/>
      <c r="L21" s="105"/>
      <c r="M21" s="105"/>
    </row>
    <row r="22" spans="1:13" ht="11.25">
      <c r="A22" s="105"/>
      <c r="B22" s="126" t="s">
        <v>439</v>
      </c>
      <c r="C22" s="105"/>
      <c r="D22" s="105"/>
      <c r="E22" s="105">
        <v>2.75</v>
      </c>
      <c r="F22" s="105">
        <v>2.75</v>
      </c>
      <c r="G22" s="210">
        <v>2.6</v>
      </c>
      <c r="H22" s="105"/>
      <c r="I22" s="105"/>
      <c r="J22" s="105"/>
      <c r="K22" s="105"/>
      <c r="L22" s="105"/>
      <c r="M22" s="105"/>
    </row>
    <row r="23" spans="1:13" ht="11.25">
      <c r="A23" s="105"/>
      <c r="B23" s="126" t="s">
        <v>440</v>
      </c>
      <c r="C23" s="105"/>
      <c r="D23" s="105"/>
      <c r="E23" s="105">
        <v>1.41</v>
      </c>
      <c r="F23" s="209">
        <v>1.57</v>
      </c>
      <c r="G23" s="210">
        <v>1.6</v>
      </c>
      <c r="H23" s="105"/>
      <c r="I23" s="105"/>
      <c r="J23" s="105"/>
      <c r="K23" s="105"/>
      <c r="L23" s="105"/>
      <c r="M23" s="105"/>
    </row>
    <row r="24" spans="1:13" ht="11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1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ht="11.2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11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1.25">
      <c r="A28" s="105"/>
      <c r="B28" s="105"/>
      <c r="C28" s="105"/>
      <c r="D28" s="105"/>
      <c r="E28" s="105"/>
      <c r="F28" s="105"/>
      <c r="G28" s="105"/>
      <c r="H28" s="105"/>
      <c r="I28" s="105"/>
      <c r="J28" s="246"/>
      <c r="K28" s="246"/>
      <c r="L28" s="105"/>
      <c r="M28" s="105"/>
    </row>
  </sheetData>
  <mergeCells count="20">
    <mergeCell ref="K1:M4"/>
    <mergeCell ref="B5:M5"/>
    <mergeCell ref="A7:A10"/>
    <mergeCell ref="B7:B10"/>
    <mergeCell ref="C7:D7"/>
    <mergeCell ref="E7:E10"/>
    <mergeCell ref="F7:I7"/>
    <mergeCell ref="J7:L7"/>
    <mergeCell ref="M7:M10"/>
    <mergeCell ref="C8:C10"/>
    <mergeCell ref="D8:D10"/>
    <mergeCell ref="F8:F10"/>
    <mergeCell ref="G8:I8"/>
    <mergeCell ref="J8:J10"/>
    <mergeCell ref="J28:K28"/>
    <mergeCell ref="K8:L8"/>
    <mergeCell ref="G9:G10"/>
    <mergeCell ref="H9:I9"/>
    <mergeCell ref="K9:K10"/>
    <mergeCell ref="L9:L10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23.421875" style="0" customWidth="1"/>
    <col min="2" max="2" width="8.57421875" style="0" customWidth="1"/>
    <col min="3" max="3" width="10.140625" style="0" customWidth="1"/>
    <col min="4" max="4" width="8.57421875" style="0" customWidth="1"/>
    <col min="5" max="5" width="8.8515625" style="0" customWidth="1"/>
    <col min="6" max="6" width="8.7109375" style="0" customWidth="1"/>
    <col min="7" max="7" width="9.00390625" style="0" customWidth="1"/>
    <col min="10" max="10" width="7.00390625" style="0" customWidth="1"/>
    <col min="11" max="11" width="10.140625" style="0" customWidth="1"/>
    <col min="12" max="12" width="8.7109375" style="0" customWidth="1"/>
    <col min="13" max="13" width="9.57421875" style="0" customWidth="1"/>
  </cols>
  <sheetData>
    <row r="1" spans="9:12" ht="12.75">
      <c r="I1" s="35" t="s">
        <v>441</v>
      </c>
      <c r="J1" s="35"/>
      <c r="K1" s="35"/>
      <c r="L1" s="35"/>
    </row>
    <row r="2" spans="9:12" ht="12.75">
      <c r="I2" s="35"/>
      <c r="J2" s="35"/>
      <c r="K2" s="35"/>
      <c r="L2" s="35"/>
    </row>
    <row r="3" spans="1:16" ht="12.75">
      <c r="A3" s="249" t="s">
        <v>522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96"/>
      <c r="O3" s="96"/>
      <c r="P3" s="96"/>
    </row>
    <row r="5" spans="1:13" ht="22.5">
      <c r="A5" s="58" t="s">
        <v>442</v>
      </c>
      <c r="B5" s="59" t="s">
        <v>443</v>
      </c>
      <c r="C5" s="58"/>
      <c r="D5" s="278" t="s">
        <v>444</v>
      </c>
      <c r="E5" s="279"/>
      <c r="F5" s="279"/>
      <c r="G5" s="280"/>
      <c r="H5" s="278" t="s">
        <v>445</v>
      </c>
      <c r="I5" s="279"/>
      <c r="J5" s="279"/>
      <c r="K5" s="279"/>
      <c r="L5" s="280"/>
      <c r="M5" s="60"/>
    </row>
    <row r="6" spans="1:13" ht="33.75" customHeight="1">
      <c r="A6" s="61"/>
      <c r="B6" s="8" t="s">
        <v>446</v>
      </c>
      <c r="C6" s="62" t="s">
        <v>447</v>
      </c>
      <c r="D6" s="37" t="s">
        <v>424</v>
      </c>
      <c r="E6" s="8" t="s">
        <v>425</v>
      </c>
      <c r="F6" s="37" t="s">
        <v>448</v>
      </c>
      <c r="G6" s="8" t="s">
        <v>449</v>
      </c>
      <c r="H6" s="37" t="s">
        <v>450</v>
      </c>
      <c r="I6" s="37" t="s">
        <v>451</v>
      </c>
      <c r="J6" s="37" t="s">
        <v>452</v>
      </c>
      <c r="K6" s="37" t="s">
        <v>427</v>
      </c>
      <c r="L6" s="8" t="s">
        <v>449</v>
      </c>
      <c r="M6" s="37" t="s">
        <v>453</v>
      </c>
    </row>
    <row r="7" spans="1:13" ht="9.75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</row>
    <row r="8" spans="1:14" ht="12.75">
      <c r="A8" s="64" t="s">
        <v>454</v>
      </c>
      <c r="B8" s="61" t="s">
        <v>455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65"/>
      <c r="N8" s="66"/>
    </row>
    <row r="9" spans="1:13" ht="23.25" customHeight="1">
      <c r="A9" s="67" t="s">
        <v>4</v>
      </c>
      <c r="B9" s="41"/>
      <c r="C9" s="68">
        <v>0</v>
      </c>
      <c r="D9" s="68">
        <v>341500</v>
      </c>
      <c r="E9" s="68">
        <v>1117500</v>
      </c>
      <c r="F9" s="68">
        <v>28000</v>
      </c>
      <c r="G9" s="68">
        <f>SUM(C9:F9)</f>
        <v>1487000</v>
      </c>
      <c r="H9" s="68">
        <v>1459000</v>
      </c>
      <c r="I9" s="68">
        <v>977760</v>
      </c>
      <c r="J9" s="68">
        <v>0</v>
      </c>
      <c r="K9" s="68">
        <v>28000</v>
      </c>
      <c r="L9" s="68">
        <f>SUM(K9,H9)</f>
        <v>1487000</v>
      </c>
      <c r="M9" s="68">
        <v>0</v>
      </c>
    </row>
    <row r="10" spans="1:13" ht="24" customHeight="1">
      <c r="A10" s="67" t="s">
        <v>456</v>
      </c>
      <c r="B10" s="41"/>
      <c r="C10" s="68">
        <v>-7520</v>
      </c>
      <c r="D10" s="68">
        <v>341500</v>
      </c>
      <c r="E10" s="68">
        <v>1157321</v>
      </c>
      <c r="F10" s="68">
        <v>59200</v>
      </c>
      <c r="G10" s="68">
        <f>SUM(C10:F10)</f>
        <v>1550501</v>
      </c>
      <c r="H10" s="68">
        <v>1498821</v>
      </c>
      <c r="I10" s="68">
        <v>1023781</v>
      </c>
      <c r="J10" s="68">
        <v>0</v>
      </c>
      <c r="K10" s="68">
        <v>59200</v>
      </c>
      <c r="L10" s="68">
        <f>SUM(K10,H10)</f>
        <v>1558021</v>
      </c>
      <c r="M10" s="68">
        <v>0</v>
      </c>
    </row>
    <row r="11" spans="1:13" ht="15" customHeight="1">
      <c r="A11" s="67" t="s">
        <v>6</v>
      </c>
      <c r="B11" s="41"/>
      <c r="C11" s="68">
        <v>-7520</v>
      </c>
      <c r="D11" s="68">
        <v>181510</v>
      </c>
      <c r="E11" s="68">
        <v>569150</v>
      </c>
      <c r="F11" s="68">
        <v>9200</v>
      </c>
      <c r="G11" s="68">
        <f>SUM(C11:F11)</f>
        <v>752340</v>
      </c>
      <c r="H11" s="68">
        <v>757640</v>
      </c>
      <c r="I11" s="68">
        <v>464451</v>
      </c>
      <c r="J11" s="68">
        <v>0</v>
      </c>
      <c r="K11" s="68">
        <v>7541</v>
      </c>
      <c r="L11" s="68">
        <f>SUM(K11,H11)</f>
        <v>765181</v>
      </c>
      <c r="M11" s="68">
        <v>-12841</v>
      </c>
    </row>
    <row r="12" spans="1:13" ht="15" customHeight="1">
      <c r="A12" s="61" t="s">
        <v>366</v>
      </c>
      <c r="B12" s="41"/>
      <c r="C12" s="69">
        <f aca="true" t="shared" si="0" ref="C12:I12">+C11/C10%</f>
        <v>100</v>
      </c>
      <c r="D12" s="69">
        <f t="shared" si="0"/>
        <v>53.150805270863835</v>
      </c>
      <c r="E12" s="69">
        <f t="shared" si="0"/>
        <v>49.178231450047136</v>
      </c>
      <c r="F12" s="69">
        <f t="shared" si="0"/>
        <v>15.54054054054054</v>
      </c>
      <c r="G12" s="69">
        <f t="shared" si="0"/>
        <v>48.52238083045415</v>
      </c>
      <c r="H12" s="69">
        <f t="shared" si="0"/>
        <v>50.54906489834343</v>
      </c>
      <c r="I12" s="69">
        <f t="shared" si="0"/>
        <v>45.36624532004404</v>
      </c>
      <c r="J12" s="69">
        <v>0</v>
      </c>
      <c r="K12" s="69">
        <f>+K11/K10%</f>
        <v>12.738175675675675</v>
      </c>
      <c r="L12" s="69">
        <f>+L11/L10%</f>
        <v>49.11236754831931</v>
      </c>
      <c r="M12" s="69">
        <v>0</v>
      </c>
    </row>
    <row r="13" spans="1:13" ht="15" customHeight="1">
      <c r="A13" s="70" t="s">
        <v>457</v>
      </c>
      <c r="B13" s="61" t="s">
        <v>458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3.25" customHeight="1">
      <c r="A14" s="67" t="s">
        <v>4</v>
      </c>
      <c r="B14" s="41"/>
      <c r="C14" s="68">
        <v>0</v>
      </c>
      <c r="D14" s="68">
        <v>29300</v>
      </c>
      <c r="E14" s="68">
        <v>1746000</v>
      </c>
      <c r="F14" s="68">
        <v>0</v>
      </c>
      <c r="G14" s="68">
        <f>SUM(C14:F14)</f>
        <v>1775300</v>
      </c>
      <c r="H14" s="68">
        <v>1775300</v>
      </c>
      <c r="I14" s="68">
        <v>1364000</v>
      </c>
      <c r="J14" s="68">
        <v>0</v>
      </c>
      <c r="K14" s="68">
        <v>0</v>
      </c>
      <c r="L14" s="68">
        <f>SUM(K14,H14)</f>
        <v>1775300</v>
      </c>
      <c r="M14" s="71">
        <v>0</v>
      </c>
    </row>
    <row r="15" spans="1:13" ht="23.25" customHeight="1">
      <c r="A15" s="67" t="s">
        <v>456</v>
      </c>
      <c r="B15" s="41"/>
      <c r="C15" s="68">
        <v>2700</v>
      </c>
      <c r="D15" s="68">
        <v>29300</v>
      </c>
      <c r="E15" s="68">
        <v>1819666</v>
      </c>
      <c r="F15" s="68">
        <v>0</v>
      </c>
      <c r="G15" s="68">
        <f>SUM(C15:F15)</f>
        <v>1851666</v>
      </c>
      <c r="H15" s="68">
        <v>1851666</v>
      </c>
      <c r="I15" s="68">
        <v>1437666</v>
      </c>
      <c r="J15" s="68">
        <v>0</v>
      </c>
      <c r="K15" s="68">
        <v>0</v>
      </c>
      <c r="L15" s="68">
        <f>SUM(K15,H15)</f>
        <v>1851666</v>
      </c>
      <c r="M15" s="71">
        <v>0</v>
      </c>
    </row>
    <row r="16" spans="1:13" ht="15" customHeight="1">
      <c r="A16" s="67" t="s">
        <v>6</v>
      </c>
      <c r="B16" s="41"/>
      <c r="C16" s="68">
        <v>2700</v>
      </c>
      <c r="D16" s="68">
        <v>16196</v>
      </c>
      <c r="E16" s="68">
        <v>874000</v>
      </c>
      <c r="F16" s="68">
        <v>0</v>
      </c>
      <c r="G16" s="68">
        <f>SUM(C16:F16)</f>
        <v>892896</v>
      </c>
      <c r="H16" s="68">
        <v>881439</v>
      </c>
      <c r="I16" s="68">
        <v>647883</v>
      </c>
      <c r="J16" s="68">
        <v>0</v>
      </c>
      <c r="K16" s="68">
        <v>0</v>
      </c>
      <c r="L16" s="68">
        <f>SUM(K16,H16)</f>
        <v>881439</v>
      </c>
      <c r="M16" s="72">
        <v>11457</v>
      </c>
    </row>
    <row r="17" spans="1:13" ht="15" customHeight="1">
      <c r="A17" s="61" t="s">
        <v>366</v>
      </c>
      <c r="B17" s="41"/>
      <c r="C17" s="73">
        <f>+C16/C15%</f>
        <v>100</v>
      </c>
      <c r="D17" s="73">
        <f>+D16/D15%</f>
        <v>55.27645051194539</v>
      </c>
      <c r="E17" s="73">
        <f>+E16/E15%</f>
        <v>48.03079246411155</v>
      </c>
      <c r="F17" s="73">
        <v>0</v>
      </c>
      <c r="G17" s="73">
        <f>+G16/G15%</f>
        <v>48.22122348198865</v>
      </c>
      <c r="H17" s="73">
        <f>+H16/H15%</f>
        <v>47.602483385232546</v>
      </c>
      <c r="I17" s="73">
        <f>+I16/I15%</f>
        <v>45.06491772080581</v>
      </c>
      <c r="J17" s="73">
        <v>0</v>
      </c>
      <c r="K17" s="73">
        <v>0</v>
      </c>
      <c r="L17" s="73">
        <f>+L16/L15%</f>
        <v>47.602483385232546</v>
      </c>
      <c r="M17" s="73">
        <v>0</v>
      </c>
    </row>
    <row r="18" spans="1:13" ht="15" customHeight="1">
      <c r="A18" s="64" t="s">
        <v>459</v>
      </c>
      <c r="B18" s="4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65"/>
    </row>
    <row r="19" spans="1:13" ht="22.5" customHeight="1">
      <c r="A19" s="42" t="s">
        <v>4</v>
      </c>
      <c r="B19" s="41"/>
      <c r="C19" s="68">
        <f aca="true" t="shared" si="1" ref="C19:M19">SUM(C9,C14)</f>
        <v>0</v>
      </c>
      <c r="D19" s="68">
        <f t="shared" si="1"/>
        <v>370800</v>
      </c>
      <c r="E19" s="68">
        <f t="shared" si="1"/>
        <v>2863500</v>
      </c>
      <c r="F19" s="68">
        <f t="shared" si="1"/>
        <v>28000</v>
      </c>
      <c r="G19" s="68">
        <f t="shared" si="1"/>
        <v>3262300</v>
      </c>
      <c r="H19" s="68">
        <f t="shared" si="1"/>
        <v>3234300</v>
      </c>
      <c r="I19" s="68">
        <f t="shared" si="1"/>
        <v>2341760</v>
      </c>
      <c r="J19" s="68">
        <f t="shared" si="1"/>
        <v>0</v>
      </c>
      <c r="K19" s="68">
        <f t="shared" si="1"/>
        <v>28000</v>
      </c>
      <c r="L19" s="68">
        <f t="shared" si="1"/>
        <v>3262300</v>
      </c>
      <c r="M19" s="68">
        <f t="shared" si="1"/>
        <v>0</v>
      </c>
    </row>
    <row r="20" spans="1:13" ht="22.5">
      <c r="A20" s="67" t="s">
        <v>456</v>
      </c>
      <c r="B20" s="41"/>
      <c r="C20" s="68">
        <f aca="true" t="shared" si="2" ref="C20:M20">SUM(C10,C15)</f>
        <v>-4820</v>
      </c>
      <c r="D20" s="68">
        <f t="shared" si="2"/>
        <v>370800</v>
      </c>
      <c r="E20" s="68">
        <f t="shared" si="2"/>
        <v>2976987</v>
      </c>
      <c r="F20" s="68">
        <f t="shared" si="2"/>
        <v>59200</v>
      </c>
      <c r="G20" s="68">
        <f t="shared" si="2"/>
        <v>3402167</v>
      </c>
      <c r="H20" s="68">
        <f t="shared" si="2"/>
        <v>3350487</v>
      </c>
      <c r="I20" s="68">
        <f t="shared" si="2"/>
        <v>2461447</v>
      </c>
      <c r="J20" s="68">
        <f t="shared" si="2"/>
        <v>0</v>
      </c>
      <c r="K20" s="68">
        <f t="shared" si="2"/>
        <v>59200</v>
      </c>
      <c r="L20" s="68">
        <f t="shared" si="2"/>
        <v>3409687</v>
      </c>
      <c r="M20" s="68">
        <f t="shared" si="2"/>
        <v>0</v>
      </c>
    </row>
    <row r="21" spans="1:13" ht="15" customHeight="1">
      <c r="A21" s="67" t="s">
        <v>6</v>
      </c>
      <c r="B21" s="41"/>
      <c r="C21" s="68">
        <f aca="true" t="shared" si="3" ref="C21:M21">SUM(C11,C16)</f>
        <v>-4820</v>
      </c>
      <c r="D21" s="68">
        <f t="shared" si="3"/>
        <v>197706</v>
      </c>
      <c r="E21" s="68">
        <f t="shared" si="3"/>
        <v>1443150</v>
      </c>
      <c r="F21" s="68">
        <f t="shared" si="3"/>
        <v>9200</v>
      </c>
      <c r="G21" s="68">
        <f t="shared" si="3"/>
        <v>1645236</v>
      </c>
      <c r="H21" s="68">
        <f t="shared" si="3"/>
        <v>1639079</v>
      </c>
      <c r="I21" s="68">
        <f t="shared" si="3"/>
        <v>1112334</v>
      </c>
      <c r="J21" s="68">
        <f t="shared" si="3"/>
        <v>0</v>
      </c>
      <c r="K21" s="68">
        <f t="shared" si="3"/>
        <v>7541</v>
      </c>
      <c r="L21" s="68">
        <f t="shared" si="3"/>
        <v>1646620</v>
      </c>
      <c r="M21" s="68">
        <f t="shared" si="3"/>
        <v>-1384</v>
      </c>
    </row>
    <row r="22" spans="1:13" ht="15" customHeight="1">
      <c r="A22" s="61" t="s">
        <v>366</v>
      </c>
      <c r="B22" s="41"/>
      <c r="C22" s="73">
        <f aca="true" t="shared" si="4" ref="C22:I22">+C21/C20%</f>
        <v>100</v>
      </c>
      <c r="D22" s="73">
        <f t="shared" si="4"/>
        <v>53.31877022653722</v>
      </c>
      <c r="E22" s="73">
        <f t="shared" si="4"/>
        <v>48.47686603938815</v>
      </c>
      <c r="F22" s="73">
        <f t="shared" si="4"/>
        <v>15.54054054054054</v>
      </c>
      <c r="G22" s="73">
        <f t="shared" si="4"/>
        <v>48.3584727028391</v>
      </c>
      <c r="H22" s="73">
        <f t="shared" si="4"/>
        <v>48.92061959947912</v>
      </c>
      <c r="I22" s="73">
        <f t="shared" si="4"/>
        <v>45.19024785014668</v>
      </c>
      <c r="J22" s="73">
        <v>0</v>
      </c>
      <c r="K22" s="73">
        <f>+K21/K20%</f>
        <v>12.738175675675675</v>
      </c>
      <c r="L22" s="73">
        <f>+L21/L20%</f>
        <v>48.29240924460221</v>
      </c>
      <c r="M22" s="73">
        <v>0</v>
      </c>
    </row>
    <row r="25" spans="9:11" ht="12.75">
      <c r="I25" s="248"/>
      <c r="J25" s="248"/>
      <c r="K25" s="248"/>
    </row>
    <row r="26" spans="9:11" ht="12.75">
      <c r="I26" s="14"/>
      <c r="J26" s="14"/>
      <c r="K26" s="14"/>
    </row>
    <row r="27" spans="9:11" ht="12.75">
      <c r="I27" s="14"/>
      <c r="J27" s="14"/>
      <c r="K27" s="14"/>
    </row>
    <row r="28" spans="9:11" ht="12.75">
      <c r="I28" s="248"/>
      <c r="J28" s="248"/>
      <c r="K28" s="277"/>
    </row>
  </sheetData>
  <mergeCells count="5">
    <mergeCell ref="A3:M3"/>
    <mergeCell ref="I28:K28"/>
    <mergeCell ref="D5:G5"/>
    <mergeCell ref="H5:L5"/>
    <mergeCell ref="I25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341"/>
  <sheetViews>
    <sheetView workbookViewId="0" topLeftCell="A1">
      <selection activeCell="D57" sqref="D57:F57"/>
    </sheetView>
  </sheetViews>
  <sheetFormatPr defaultColWidth="9.140625" defaultRowHeight="12.75"/>
  <cols>
    <col min="1" max="1" width="3.421875" style="16" customWidth="1"/>
    <col min="2" max="2" width="37.57421875" style="30" customWidth="1"/>
    <col min="3" max="4" width="10.140625" style="0" customWidth="1"/>
    <col min="5" max="5" width="10.00390625" style="0" customWidth="1"/>
    <col min="6" max="6" width="7.57421875" style="0" customWidth="1"/>
  </cols>
  <sheetData>
    <row r="2" spans="4:6" ht="12.75">
      <c r="D2" s="35"/>
      <c r="E2" s="35" t="s">
        <v>460</v>
      </c>
      <c r="F2" s="3"/>
    </row>
    <row r="3" spans="3:5" ht="12.75">
      <c r="C3" s="35"/>
      <c r="D3" s="35"/>
      <c r="E3" s="35"/>
    </row>
    <row r="5" spans="1:6" s="74" customFormat="1" ht="27" customHeight="1">
      <c r="A5" s="281" t="s">
        <v>461</v>
      </c>
      <c r="B5" s="281"/>
      <c r="C5" s="281"/>
      <c r="D5" s="281"/>
      <c r="E5" s="281"/>
      <c r="F5" s="281"/>
    </row>
    <row r="6" spans="1:6" s="74" customFormat="1" ht="12" customHeight="1">
      <c r="A6" s="31"/>
      <c r="B6" s="75"/>
      <c r="C6" s="31"/>
      <c r="D6" s="31"/>
      <c r="E6" s="31"/>
      <c r="F6" s="31"/>
    </row>
    <row r="7" spans="1:6" ht="12.75">
      <c r="A7" s="128"/>
      <c r="B7" s="191"/>
      <c r="C7" s="105"/>
      <c r="D7" s="105"/>
      <c r="E7" s="105"/>
      <c r="F7" s="105"/>
    </row>
    <row r="8" spans="1:6" ht="67.5" customHeight="1">
      <c r="A8" s="129" t="s">
        <v>2</v>
      </c>
      <c r="B8" s="130" t="s">
        <v>3</v>
      </c>
      <c r="C8" s="36" t="s">
        <v>4</v>
      </c>
      <c r="D8" s="131" t="s">
        <v>5</v>
      </c>
      <c r="E8" s="36" t="s">
        <v>462</v>
      </c>
      <c r="F8" s="36" t="s">
        <v>463</v>
      </c>
    </row>
    <row r="9" spans="1:6" ht="12.75">
      <c r="A9" s="125">
        <v>1</v>
      </c>
      <c r="B9" s="211">
        <v>2</v>
      </c>
      <c r="C9" s="112">
        <v>3</v>
      </c>
      <c r="D9" s="112">
        <v>4</v>
      </c>
      <c r="E9" s="112">
        <v>5</v>
      </c>
      <c r="F9" s="112">
        <v>6</v>
      </c>
    </row>
    <row r="10" spans="1:6" s="76" customFormat="1" ht="12.75">
      <c r="A10" s="212"/>
      <c r="B10" s="213" t="s">
        <v>464</v>
      </c>
      <c r="C10" s="99">
        <f>C12+C13+C14</f>
        <v>164736</v>
      </c>
      <c r="D10" s="99">
        <v>164736</v>
      </c>
      <c r="E10" s="99">
        <v>187773.97</v>
      </c>
      <c r="F10" s="214">
        <f>+E10/D10%</f>
        <v>113.98478171134421</v>
      </c>
    </row>
    <row r="11" spans="1:6" s="76" customFormat="1" ht="12.75">
      <c r="A11" s="215"/>
      <c r="B11" s="199" t="s">
        <v>12</v>
      </c>
      <c r="C11" s="99"/>
      <c r="D11" s="99"/>
      <c r="E11" s="99"/>
      <c r="F11" s="179"/>
    </row>
    <row r="12" spans="1:6" s="76" customFormat="1" ht="12.75">
      <c r="A12" s="215"/>
      <c r="B12" s="199" t="s">
        <v>465</v>
      </c>
      <c r="C12" s="166">
        <v>164736</v>
      </c>
      <c r="D12" s="166">
        <v>164736</v>
      </c>
      <c r="E12" s="166">
        <v>164736.97</v>
      </c>
      <c r="F12" s="179">
        <f>+E12/D12%</f>
        <v>100.00058882090133</v>
      </c>
    </row>
    <row r="13" spans="1:6" s="76" customFormat="1" ht="12.75">
      <c r="A13" s="215"/>
      <c r="B13" s="199" t="s">
        <v>466</v>
      </c>
      <c r="C13" s="166">
        <v>0</v>
      </c>
      <c r="D13" s="119">
        <v>0</v>
      </c>
      <c r="E13" s="166">
        <v>23077</v>
      </c>
      <c r="F13" s="179">
        <v>0</v>
      </c>
    </row>
    <row r="14" spans="1:6" s="43" customFormat="1" ht="12.75">
      <c r="A14" s="215"/>
      <c r="B14" s="199" t="s">
        <v>467</v>
      </c>
      <c r="C14" s="123">
        <v>0</v>
      </c>
      <c r="D14" s="201">
        <v>0</v>
      </c>
      <c r="E14" s="166">
        <v>40</v>
      </c>
      <c r="F14" s="179">
        <v>0</v>
      </c>
    </row>
    <row r="15" spans="1:6" s="43" customFormat="1" ht="12.75">
      <c r="A15" s="215"/>
      <c r="B15" s="199"/>
      <c r="C15" s="123"/>
      <c r="D15" s="123"/>
      <c r="E15" s="166"/>
      <c r="F15" s="179"/>
    </row>
    <row r="16" spans="1:6" s="76" customFormat="1" ht="12.75">
      <c r="A16" s="212"/>
      <c r="B16" s="213" t="s">
        <v>468</v>
      </c>
      <c r="C16" s="99">
        <f>C18+C19+C20</f>
        <v>361000</v>
      </c>
      <c r="D16" s="99">
        <v>361000</v>
      </c>
      <c r="E16" s="99">
        <v>143837</v>
      </c>
      <c r="F16" s="214">
        <f>+E16/D16%</f>
        <v>39.84404432132964</v>
      </c>
    </row>
    <row r="17" spans="1:6" s="43" customFormat="1" ht="12.75">
      <c r="A17" s="215"/>
      <c r="B17" s="199" t="s">
        <v>12</v>
      </c>
      <c r="C17" s="166"/>
      <c r="D17" s="166"/>
      <c r="E17" s="166"/>
      <c r="F17" s="179"/>
    </row>
    <row r="18" spans="1:6" s="43" customFormat="1" ht="24.75" customHeight="1">
      <c r="A18" s="215" t="s">
        <v>123</v>
      </c>
      <c r="B18" s="124" t="s">
        <v>469</v>
      </c>
      <c r="C18" s="166">
        <v>30000</v>
      </c>
      <c r="D18" s="166">
        <v>30000</v>
      </c>
      <c r="E18" s="166">
        <v>3500</v>
      </c>
      <c r="F18" s="179">
        <f>+E18/D18%</f>
        <v>11.666666666666666</v>
      </c>
    </row>
    <row r="19" spans="1:6" s="43" customFormat="1" ht="22.5">
      <c r="A19" s="215" t="s">
        <v>14</v>
      </c>
      <c r="B19" s="124" t="s">
        <v>470</v>
      </c>
      <c r="C19" s="166">
        <v>1000</v>
      </c>
      <c r="D19" s="166">
        <v>1000</v>
      </c>
      <c r="E19" s="166">
        <v>0</v>
      </c>
      <c r="F19" s="179">
        <f>+E19/D19%</f>
        <v>0</v>
      </c>
    </row>
    <row r="20" spans="1:6" s="43" customFormat="1" ht="45.75" customHeight="1">
      <c r="A20" s="215" t="s">
        <v>16</v>
      </c>
      <c r="B20" s="124" t="s">
        <v>471</v>
      </c>
      <c r="C20" s="166">
        <v>330000</v>
      </c>
      <c r="D20" s="166">
        <v>330000</v>
      </c>
      <c r="E20" s="166">
        <v>140337</v>
      </c>
      <c r="F20" s="179">
        <f>+E20/D20%</f>
        <v>42.526363636363634</v>
      </c>
    </row>
    <row r="21" spans="1:6" s="43" customFormat="1" ht="12.75">
      <c r="A21" s="215"/>
      <c r="B21" s="199"/>
      <c r="C21" s="166"/>
      <c r="D21" s="166"/>
      <c r="E21" s="166"/>
      <c r="F21" s="179"/>
    </row>
    <row r="22" spans="1:6" s="76" customFormat="1" ht="12.75">
      <c r="A22" s="212"/>
      <c r="B22" s="213" t="s">
        <v>472</v>
      </c>
      <c r="C22" s="99">
        <f>C12+C16</f>
        <v>525736</v>
      </c>
      <c r="D22" s="99">
        <v>525736</v>
      </c>
      <c r="E22" s="99">
        <v>331611</v>
      </c>
      <c r="F22" s="214">
        <f>+E22/D22%</f>
        <v>63.075574052376105</v>
      </c>
    </row>
    <row r="23" spans="1:6" s="43" customFormat="1" ht="12.75">
      <c r="A23" s="215"/>
      <c r="B23" s="199"/>
      <c r="C23" s="166"/>
      <c r="D23" s="166"/>
      <c r="E23" s="166"/>
      <c r="F23" s="179"/>
    </row>
    <row r="24" spans="1:6" s="76" customFormat="1" ht="12.75">
      <c r="A24" s="212"/>
      <c r="B24" s="213" t="s">
        <v>473</v>
      </c>
      <c r="C24" s="99">
        <f>C26+C28+C33+C36</f>
        <v>525736</v>
      </c>
      <c r="D24" s="99">
        <v>525736</v>
      </c>
      <c r="E24" s="99">
        <v>172842</v>
      </c>
      <c r="F24" s="214">
        <f>+E24/D24%</f>
        <v>32.87619641797404</v>
      </c>
    </row>
    <row r="25" spans="1:6" s="43" customFormat="1" ht="12.75">
      <c r="A25" s="215"/>
      <c r="B25" s="199" t="s">
        <v>12</v>
      </c>
      <c r="C25" s="166"/>
      <c r="D25" s="166"/>
      <c r="E25" s="166"/>
      <c r="F25" s="179"/>
    </row>
    <row r="26" spans="1:6" s="43" customFormat="1" ht="68.25" customHeight="1">
      <c r="A26" s="215" t="s">
        <v>233</v>
      </c>
      <c r="B26" s="216" t="s">
        <v>474</v>
      </c>
      <c r="C26" s="166">
        <v>12000</v>
      </c>
      <c r="D26" s="166">
        <v>12000</v>
      </c>
      <c r="E26" s="166">
        <v>0</v>
      </c>
      <c r="F26" s="179">
        <f>+E26/D26%</f>
        <v>0</v>
      </c>
    </row>
    <row r="27" spans="1:6" s="43" customFormat="1" ht="35.25" customHeight="1">
      <c r="A27" s="215" t="s">
        <v>235</v>
      </c>
      <c r="B27" s="216" t="s">
        <v>518</v>
      </c>
      <c r="C27" s="166">
        <v>0</v>
      </c>
      <c r="D27" s="166">
        <v>0</v>
      </c>
      <c r="E27" s="166">
        <v>0</v>
      </c>
      <c r="F27" s="179">
        <v>0</v>
      </c>
    </row>
    <row r="28" spans="1:6" s="43" customFormat="1" ht="24" customHeight="1">
      <c r="A28" s="215" t="s">
        <v>237</v>
      </c>
      <c r="B28" s="216" t="s">
        <v>475</v>
      </c>
      <c r="C28" s="166">
        <f>C30+C31+C32</f>
        <v>70000</v>
      </c>
      <c r="D28" s="166">
        <v>70000</v>
      </c>
      <c r="E28" s="166">
        <v>31117</v>
      </c>
      <c r="F28" s="179">
        <f>+E28/D28%</f>
        <v>44.45285714285714</v>
      </c>
    </row>
    <row r="29" spans="1:6" s="43" customFormat="1" ht="12.75">
      <c r="A29" s="215"/>
      <c r="B29" s="216" t="s">
        <v>12</v>
      </c>
      <c r="C29" s="166"/>
      <c r="D29" s="166"/>
      <c r="E29" s="166"/>
      <c r="F29" s="179"/>
    </row>
    <row r="30" spans="1:6" s="43" customFormat="1" ht="12.75">
      <c r="A30" s="215" t="s">
        <v>123</v>
      </c>
      <c r="B30" s="216" t="s">
        <v>476</v>
      </c>
      <c r="C30" s="166">
        <v>30000</v>
      </c>
      <c r="D30" s="166">
        <v>30000</v>
      </c>
      <c r="E30" s="166">
        <v>7940</v>
      </c>
      <c r="F30" s="179">
        <f>+E30/D30%</f>
        <v>26.466666666666665</v>
      </c>
    </row>
    <row r="31" spans="1:6" s="43" customFormat="1" ht="12.75">
      <c r="A31" s="215" t="s">
        <v>14</v>
      </c>
      <c r="B31" s="216" t="s">
        <v>477</v>
      </c>
      <c r="C31" s="166">
        <v>20000</v>
      </c>
      <c r="D31" s="166">
        <v>20000</v>
      </c>
      <c r="E31" s="166">
        <v>5000</v>
      </c>
      <c r="F31" s="179">
        <f>+E31/D31%</f>
        <v>25</v>
      </c>
    </row>
    <row r="32" spans="1:6" s="43" customFormat="1" ht="12.75" customHeight="1">
      <c r="A32" s="215" t="s">
        <v>16</v>
      </c>
      <c r="B32" s="216" t="s">
        <v>478</v>
      </c>
      <c r="C32" s="166">
        <v>20000</v>
      </c>
      <c r="D32" s="166">
        <v>20000</v>
      </c>
      <c r="E32" s="166">
        <v>18177</v>
      </c>
      <c r="F32" s="179">
        <f>+E32/D32%</f>
        <v>90.885</v>
      </c>
    </row>
    <row r="33" spans="1:6" s="43" customFormat="1" ht="35.25" customHeight="1">
      <c r="A33" s="215" t="s">
        <v>239</v>
      </c>
      <c r="B33" s="216" t="s">
        <v>479</v>
      </c>
      <c r="C33" s="166">
        <f>C35</f>
        <v>55000</v>
      </c>
      <c r="D33" s="166">
        <v>55000</v>
      </c>
      <c r="E33" s="166">
        <v>27413</v>
      </c>
      <c r="F33" s="179">
        <f>+E33/D33%</f>
        <v>49.841818181818184</v>
      </c>
    </row>
    <row r="34" spans="1:6" s="43" customFormat="1" ht="12.75">
      <c r="A34" s="215"/>
      <c r="B34" s="216" t="s">
        <v>12</v>
      </c>
      <c r="C34" s="166"/>
      <c r="D34" s="166"/>
      <c r="E34" s="166"/>
      <c r="F34" s="179"/>
    </row>
    <row r="35" spans="1:6" s="43" customFormat="1" ht="48" customHeight="1">
      <c r="A35" s="215" t="s">
        <v>123</v>
      </c>
      <c r="B35" s="216" t="s">
        <v>480</v>
      </c>
      <c r="C35" s="166">
        <v>55000</v>
      </c>
      <c r="D35" s="166">
        <v>55000</v>
      </c>
      <c r="E35" s="166">
        <v>27413</v>
      </c>
      <c r="F35" s="179">
        <f>+E35/D35%</f>
        <v>49.841818181818184</v>
      </c>
    </row>
    <row r="36" spans="1:6" s="43" customFormat="1" ht="12.75">
      <c r="A36" s="215" t="s">
        <v>519</v>
      </c>
      <c r="B36" s="216" t="s">
        <v>481</v>
      </c>
      <c r="C36" s="166">
        <f>C37+C42</f>
        <v>388736</v>
      </c>
      <c r="D36" s="166">
        <v>388736</v>
      </c>
      <c r="E36" s="166">
        <v>114312</v>
      </c>
      <c r="F36" s="179">
        <f>+E36/D36%</f>
        <v>29.406075074086267</v>
      </c>
    </row>
    <row r="37" spans="1:6" s="43" customFormat="1" ht="22.5">
      <c r="A37" s="215" t="s">
        <v>123</v>
      </c>
      <c r="B37" s="216" t="s">
        <v>482</v>
      </c>
      <c r="C37" s="166">
        <v>55000</v>
      </c>
      <c r="D37" s="166">
        <v>55000</v>
      </c>
      <c r="E37" s="166">
        <v>35256</v>
      </c>
      <c r="F37" s="179">
        <f>+E37/D37%</f>
        <v>64.10181818181819</v>
      </c>
    </row>
    <row r="38" spans="1:6" s="43" customFormat="1" ht="12.75">
      <c r="A38" s="215"/>
      <c r="B38" s="216" t="s">
        <v>12</v>
      </c>
      <c r="C38" s="166"/>
      <c r="D38" s="166"/>
      <c r="E38" s="166"/>
      <c r="F38" s="179"/>
    </row>
    <row r="39" spans="1:6" s="43" customFormat="1" ht="12.75">
      <c r="A39" s="215"/>
      <c r="B39" s="216" t="s">
        <v>483</v>
      </c>
      <c r="C39" s="166">
        <v>30000</v>
      </c>
      <c r="D39" s="166">
        <v>30000</v>
      </c>
      <c r="E39" s="166">
        <v>10400</v>
      </c>
      <c r="F39" s="179">
        <f>+E39/D39%</f>
        <v>34.666666666666664</v>
      </c>
    </row>
    <row r="40" spans="1:6" s="43" customFormat="1" ht="22.5">
      <c r="A40" s="215"/>
      <c r="B40" s="216" t="s">
        <v>484</v>
      </c>
      <c r="C40" s="166">
        <v>20000</v>
      </c>
      <c r="D40" s="166">
        <v>20000</v>
      </c>
      <c r="E40" s="166">
        <v>19856</v>
      </c>
      <c r="F40" s="179">
        <f>+E40/D40%</f>
        <v>99.28</v>
      </c>
    </row>
    <row r="41" spans="1:6" s="43" customFormat="1" ht="22.5">
      <c r="A41" s="215"/>
      <c r="B41" s="216" t="s">
        <v>485</v>
      </c>
      <c r="C41" s="166">
        <v>5000</v>
      </c>
      <c r="D41" s="166">
        <v>5000</v>
      </c>
      <c r="E41" s="166">
        <v>5000</v>
      </c>
      <c r="F41" s="179">
        <f>+E41/D41%</f>
        <v>100</v>
      </c>
    </row>
    <row r="42" spans="1:6" s="43" customFormat="1" ht="23.25" customHeight="1">
      <c r="A42" s="215" t="s">
        <v>14</v>
      </c>
      <c r="B42" s="216" t="s">
        <v>486</v>
      </c>
      <c r="C42" s="166">
        <f>C44+C45</f>
        <v>333736</v>
      </c>
      <c r="D42" s="166">
        <v>333736</v>
      </c>
      <c r="E42" s="166">
        <v>79056</v>
      </c>
      <c r="F42" s="179">
        <f>+E42/D42%</f>
        <v>23.688184672915117</v>
      </c>
    </row>
    <row r="43" spans="1:6" s="43" customFormat="1" ht="12.75" customHeight="1">
      <c r="A43" s="215"/>
      <c r="B43" s="216" t="s">
        <v>12</v>
      </c>
      <c r="C43" s="166"/>
      <c r="D43" s="166"/>
      <c r="E43" s="166"/>
      <c r="F43" s="179"/>
    </row>
    <row r="44" spans="1:6" s="43" customFormat="1" ht="45.75" customHeight="1">
      <c r="A44" s="217"/>
      <c r="B44" s="216" t="s">
        <v>487</v>
      </c>
      <c r="C44" s="166">
        <v>153736</v>
      </c>
      <c r="D44" s="166">
        <v>153736</v>
      </c>
      <c r="E44" s="166">
        <v>79056</v>
      </c>
      <c r="F44" s="179">
        <f>+E44/D44%</f>
        <v>51.423219024821776</v>
      </c>
    </row>
    <row r="45" spans="1:6" s="43" customFormat="1" ht="14.25" customHeight="1">
      <c r="A45" s="218"/>
      <c r="B45" s="219" t="s">
        <v>488</v>
      </c>
      <c r="C45" s="220">
        <v>180000</v>
      </c>
      <c r="D45" s="221">
        <v>180000</v>
      </c>
      <c r="E45" s="220">
        <v>0</v>
      </c>
      <c r="F45" s="179">
        <f>+E45/D45%</f>
        <v>0</v>
      </c>
    </row>
    <row r="46" spans="1:6" s="43" customFormat="1" ht="12.75">
      <c r="A46" s="212"/>
      <c r="B46" s="199" t="s">
        <v>489</v>
      </c>
      <c r="C46" s="166">
        <v>0</v>
      </c>
      <c r="D46" s="166">
        <v>0</v>
      </c>
      <c r="E46" s="166">
        <v>158768.14</v>
      </c>
      <c r="F46" s="179">
        <v>0</v>
      </c>
    </row>
    <row r="47" spans="1:6" s="43" customFormat="1" ht="12.75">
      <c r="A47" s="215"/>
      <c r="B47" s="199" t="s">
        <v>12</v>
      </c>
      <c r="C47" s="166"/>
      <c r="D47" s="166"/>
      <c r="E47" s="166"/>
      <c r="F47" s="179"/>
    </row>
    <row r="48" spans="1:6" s="43" customFormat="1" ht="12.75">
      <c r="A48" s="215"/>
      <c r="B48" s="199" t="s">
        <v>465</v>
      </c>
      <c r="C48" s="166">
        <v>0</v>
      </c>
      <c r="D48" s="166">
        <v>0</v>
      </c>
      <c r="E48" s="166">
        <v>159427.19</v>
      </c>
      <c r="F48" s="179">
        <v>0</v>
      </c>
    </row>
    <row r="49" spans="1:6" s="43" customFormat="1" ht="12.75">
      <c r="A49" s="215"/>
      <c r="B49" s="199" t="s">
        <v>466</v>
      </c>
      <c r="C49" s="166">
        <v>0</v>
      </c>
      <c r="D49" s="119">
        <v>0</v>
      </c>
      <c r="E49" s="166">
        <v>23077</v>
      </c>
      <c r="F49" s="179">
        <v>0</v>
      </c>
    </row>
    <row r="50" spans="1:6" s="43" customFormat="1" ht="12.75">
      <c r="A50" s="215"/>
      <c r="B50" s="199" t="s">
        <v>467</v>
      </c>
      <c r="C50" s="123">
        <v>0</v>
      </c>
      <c r="D50" s="201">
        <v>0</v>
      </c>
      <c r="E50" s="166">
        <v>23736.05</v>
      </c>
      <c r="F50" s="179">
        <v>0</v>
      </c>
    </row>
    <row r="51" spans="1:6" s="43" customFormat="1" ht="12.75">
      <c r="A51" s="104"/>
      <c r="B51" s="222"/>
      <c r="C51" s="156"/>
      <c r="D51" s="156"/>
      <c r="E51" s="156"/>
      <c r="F51" s="156"/>
    </row>
    <row r="52" spans="1:6" s="43" customFormat="1" ht="12.75">
      <c r="A52" s="104"/>
      <c r="B52" s="222"/>
      <c r="C52" s="156"/>
      <c r="D52" s="156"/>
      <c r="E52" s="156"/>
      <c r="F52" s="156"/>
    </row>
    <row r="53" spans="1:6" s="43" customFormat="1" ht="12.75">
      <c r="A53" s="104"/>
      <c r="B53" s="222"/>
      <c r="C53" s="156"/>
      <c r="D53" s="156"/>
      <c r="E53" s="156"/>
      <c r="F53" s="156"/>
    </row>
    <row r="54" spans="1:6" s="43" customFormat="1" ht="12.75">
      <c r="A54" s="104"/>
      <c r="B54" s="222"/>
      <c r="C54" s="156"/>
      <c r="D54" s="282"/>
      <c r="E54" s="282"/>
      <c r="F54" s="282"/>
    </row>
    <row r="55" spans="1:6" s="43" customFormat="1" ht="12.75">
      <c r="A55" s="104"/>
      <c r="B55" s="222"/>
      <c r="C55" s="156"/>
      <c r="D55" s="104"/>
      <c r="E55" s="104"/>
      <c r="F55" s="104"/>
    </row>
    <row r="56" spans="1:6" s="43" customFormat="1" ht="12.75">
      <c r="A56" s="104"/>
      <c r="B56" s="222"/>
      <c r="C56" s="156"/>
      <c r="D56" s="104"/>
      <c r="E56" s="104"/>
      <c r="F56" s="104"/>
    </row>
    <row r="57" spans="1:6" s="43" customFormat="1" ht="12.75">
      <c r="A57" s="104"/>
      <c r="B57" s="222"/>
      <c r="C57" s="156"/>
      <c r="D57" s="282"/>
      <c r="E57" s="282"/>
      <c r="F57" s="282"/>
    </row>
    <row r="58" spans="1:6" s="43" customFormat="1" ht="12.75">
      <c r="A58" s="104"/>
      <c r="B58" s="222"/>
      <c r="C58" s="156"/>
      <c r="D58" s="156"/>
      <c r="E58" s="156"/>
      <c r="F58" s="156"/>
    </row>
    <row r="59" spans="1:2" s="43" customFormat="1" ht="12.75">
      <c r="A59" s="77"/>
      <c r="B59" s="78"/>
    </row>
    <row r="60" spans="1:2" s="43" customFormat="1" ht="12.75">
      <c r="A60" s="77"/>
      <c r="B60" s="78"/>
    </row>
    <row r="61" spans="1:2" s="43" customFormat="1" ht="12.75">
      <c r="A61" s="77"/>
      <c r="B61" s="78"/>
    </row>
    <row r="62" spans="1:2" s="43" customFormat="1" ht="12.75">
      <c r="A62" s="77"/>
      <c r="B62" s="78"/>
    </row>
    <row r="63" spans="1:2" s="43" customFormat="1" ht="12.75">
      <c r="A63" s="77"/>
      <c r="B63" s="78"/>
    </row>
    <row r="64" spans="1:2" s="43" customFormat="1" ht="12.75">
      <c r="A64" s="77"/>
      <c r="B64" s="78"/>
    </row>
    <row r="65" spans="1:2" s="43" customFormat="1" ht="12.75">
      <c r="A65" s="77"/>
      <c r="B65" s="78"/>
    </row>
    <row r="66" spans="1:2" s="43" customFormat="1" ht="12.75">
      <c r="A66" s="77"/>
      <c r="B66" s="78"/>
    </row>
    <row r="67" spans="1:2" s="43" customFormat="1" ht="12.75">
      <c r="A67" s="77"/>
      <c r="B67" s="78"/>
    </row>
    <row r="68" spans="1:2" s="43" customFormat="1" ht="12.75">
      <c r="A68" s="77"/>
      <c r="B68" s="79"/>
    </row>
    <row r="69" spans="1:2" s="43" customFormat="1" ht="12.75">
      <c r="A69" s="77"/>
      <c r="B69" s="79"/>
    </row>
    <row r="70" spans="1:2" s="43" customFormat="1" ht="12.75">
      <c r="A70" s="77"/>
      <c r="B70" s="79"/>
    </row>
    <row r="71" spans="1:2" s="43" customFormat="1" ht="12.75">
      <c r="A71" s="77"/>
      <c r="B71" s="79"/>
    </row>
    <row r="72" spans="1:2" s="43" customFormat="1" ht="12.75">
      <c r="A72" s="77"/>
      <c r="B72" s="79"/>
    </row>
    <row r="73" spans="1:2" s="43" customFormat="1" ht="12.75">
      <c r="A73" s="77"/>
      <c r="B73" s="79"/>
    </row>
    <row r="74" spans="1:2" s="43" customFormat="1" ht="12.75">
      <c r="A74" s="77"/>
      <c r="B74" s="79"/>
    </row>
    <row r="75" spans="1:2" s="43" customFormat="1" ht="12.75">
      <c r="A75" s="77"/>
      <c r="B75" s="79"/>
    </row>
    <row r="76" spans="1:2" s="43" customFormat="1" ht="12.75">
      <c r="A76" s="77"/>
      <c r="B76" s="79"/>
    </row>
    <row r="77" spans="1:2" s="43" customFormat="1" ht="12.75">
      <c r="A77" s="77"/>
      <c r="B77" s="79"/>
    </row>
    <row r="78" spans="1:2" s="43" customFormat="1" ht="12.75">
      <c r="A78" s="77"/>
      <c r="B78" s="79"/>
    </row>
    <row r="79" spans="1:2" s="43" customFormat="1" ht="12.75">
      <c r="A79" s="77"/>
      <c r="B79" s="79"/>
    </row>
    <row r="80" spans="1:2" s="43" customFormat="1" ht="12.75">
      <c r="A80" s="77"/>
      <c r="B80" s="79"/>
    </row>
    <row r="81" spans="1:2" s="43" customFormat="1" ht="12.75">
      <c r="A81" s="77"/>
      <c r="B81" s="79"/>
    </row>
    <row r="82" spans="1:2" s="43" customFormat="1" ht="12.75">
      <c r="A82" s="77"/>
      <c r="B82" s="79"/>
    </row>
    <row r="83" spans="1:2" s="43" customFormat="1" ht="12.75">
      <c r="A83" s="77"/>
      <c r="B83" s="79"/>
    </row>
    <row r="84" spans="1:2" s="43" customFormat="1" ht="12.75">
      <c r="A84" s="77"/>
      <c r="B84" s="79"/>
    </row>
    <row r="85" spans="1:2" s="43" customFormat="1" ht="12.75">
      <c r="A85" s="77"/>
      <c r="B85" s="79"/>
    </row>
    <row r="86" spans="1:2" s="43" customFormat="1" ht="12.75">
      <c r="A86" s="77"/>
      <c r="B86" s="79"/>
    </row>
    <row r="87" spans="1:2" s="43" customFormat="1" ht="12.75">
      <c r="A87" s="77"/>
      <c r="B87" s="79"/>
    </row>
    <row r="88" spans="1:2" s="43" customFormat="1" ht="12.75">
      <c r="A88" s="77"/>
      <c r="B88" s="79"/>
    </row>
    <row r="89" spans="1:2" s="43" customFormat="1" ht="12.75">
      <c r="A89" s="77"/>
      <c r="B89" s="79"/>
    </row>
    <row r="90" spans="1:2" s="43" customFormat="1" ht="12.75">
      <c r="A90" s="77"/>
      <c r="B90" s="79"/>
    </row>
    <row r="91" spans="1:2" s="43" customFormat="1" ht="12.75">
      <c r="A91" s="77"/>
      <c r="B91" s="79"/>
    </row>
    <row r="92" spans="1:2" s="43" customFormat="1" ht="12.75">
      <c r="A92" s="77"/>
      <c r="B92" s="79"/>
    </row>
    <row r="93" spans="1:2" s="43" customFormat="1" ht="12.75">
      <c r="A93" s="77"/>
      <c r="B93" s="79"/>
    </row>
    <row r="94" spans="1:2" s="43" customFormat="1" ht="12.75">
      <c r="A94" s="77"/>
      <c r="B94" s="79"/>
    </row>
    <row r="95" spans="1:2" s="43" customFormat="1" ht="12.75">
      <c r="A95" s="77"/>
      <c r="B95" s="79"/>
    </row>
    <row r="96" spans="1:2" s="43" customFormat="1" ht="12.75">
      <c r="A96" s="77"/>
      <c r="B96" s="79"/>
    </row>
    <row r="97" spans="1:2" s="43" customFormat="1" ht="12.75">
      <c r="A97" s="77"/>
      <c r="B97" s="79"/>
    </row>
    <row r="98" spans="1:2" s="43" customFormat="1" ht="12.75">
      <c r="A98" s="77"/>
      <c r="B98" s="79"/>
    </row>
    <row r="99" spans="1:2" s="43" customFormat="1" ht="12.75">
      <c r="A99" s="77"/>
      <c r="B99" s="79"/>
    </row>
    <row r="100" spans="1:2" s="43" customFormat="1" ht="12.75">
      <c r="A100" s="77"/>
      <c r="B100" s="79"/>
    </row>
    <row r="101" spans="1:2" s="43" customFormat="1" ht="12.75">
      <c r="A101" s="77"/>
      <c r="B101" s="79"/>
    </row>
    <row r="102" spans="1:2" s="43" customFormat="1" ht="12.75">
      <c r="A102" s="77"/>
      <c r="B102" s="79"/>
    </row>
    <row r="103" spans="1:2" s="43" customFormat="1" ht="12.75">
      <c r="A103" s="77"/>
      <c r="B103" s="79"/>
    </row>
    <row r="104" spans="1:2" s="43" customFormat="1" ht="12.75">
      <c r="A104" s="77"/>
      <c r="B104" s="79"/>
    </row>
    <row r="105" spans="1:2" s="43" customFormat="1" ht="12.75">
      <c r="A105" s="77"/>
      <c r="B105" s="79"/>
    </row>
    <row r="106" spans="1:2" s="43" customFormat="1" ht="12.75">
      <c r="A106" s="77"/>
      <c r="B106" s="79"/>
    </row>
    <row r="107" spans="1:2" s="43" customFormat="1" ht="12.75">
      <c r="A107" s="77"/>
      <c r="B107" s="79"/>
    </row>
    <row r="108" spans="1:2" s="43" customFormat="1" ht="12.75">
      <c r="A108" s="77"/>
      <c r="B108" s="79"/>
    </row>
    <row r="109" spans="1:2" s="43" customFormat="1" ht="12.75">
      <c r="A109" s="77"/>
      <c r="B109" s="79"/>
    </row>
    <row r="110" spans="1:2" s="43" customFormat="1" ht="12.75">
      <c r="A110" s="77"/>
      <c r="B110" s="79"/>
    </row>
    <row r="111" spans="1:2" s="43" customFormat="1" ht="12.75">
      <c r="A111" s="77"/>
      <c r="B111" s="79"/>
    </row>
    <row r="112" spans="1:2" s="43" customFormat="1" ht="12.75">
      <c r="A112" s="77"/>
      <c r="B112" s="79"/>
    </row>
    <row r="113" spans="1:2" s="43" customFormat="1" ht="12.75">
      <c r="A113" s="77"/>
      <c r="B113" s="79"/>
    </row>
    <row r="114" spans="1:2" s="43" customFormat="1" ht="12.75">
      <c r="A114" s="77"/>
      <c r="B114" s="79"/>
    </row>
    <row r="115" spans="1:2" s="43" customFormat="1" ht="12.75">
      <c r="A115" s="77"/>
      <c r="B115" s="79"/>
    </row>
    <row r="116" spans="1:2" s="43" customFormat="1" ht="12.75">
      <c r="A116" s="77"/>
      <c r="B116" s="79"/>
    </row>
    <row r="117" spans="1:2" s="43" customFormat="1" ht="12.75">
      <c r="A117" s="77"/>
      <c r="B117" s="79"/>
    </row>
    <row r="118" spans="1:2" s="43" customFormat="1" ht="12.75">
      <c r="A118" s="77"/>
      <c r="B118" s="79"/>
    </row>
    <row r="119" spans="1:2" s="43" customFormat="1" ht="12.75">
      <c r="A119" s="77"/>
      <c r="B119" s="79"/>
    </row>
    <row r="120" spans="1:2" s="43" customFormat="1" ht="12.75">
      <c r="A120" s="77"/>
      <c r="B120" s="79"/>
    </row>
    <row r="121" spans="1:2" s="43" customFormat="1" ht="12.75">
      <c r="A121" s="77"/>
      <c r="B121" s="79"/>
    </row>
    <row r="122" spans="1:2" s="43" customFormat="1" ht="12.75">
      <c r="A122" s="77"/>
      <c r="B122" s="79"/>
    </row>
    <row r="123" spans="1:2" s="43" customFormat="1" ht="12.75">
      <c r="A123" s="77"/>
      <c r="B123" s="79"/>
    </row>
    <row r="124" spans="1:2" s="43" customFormat="1" ht="12.75">
      <c r="A124" s="77"/>
      <c r="B124" s="79"/>
    </row>
    <row r="125" spans="1:2" s="43" customFormat="1" ht="12.75">
      <c r="A125" s="77"/>
      <c r="B125" s="79"/>
    </row>
    <row r="126" spans="1:2" s="43" customFormat="1" ht="12.75">
      <c r="A126" s="77"/>
      <c r="B126" s="79"/>
    </row>
    <row r="127" spans="1:2" s="43" customFormat="1" ht="12.75">
      <c r="A127" s="77"/>
      <c r="B127" s="79"/>
    </row>
    <row r="128" spans="1:2" s="43" customFormat="1" ht="12.75">
      <c r="A128" s="77"/>
      <c r="B128" s="79"/>
    </row>
    <row r="129" spans="1:2" s="43" customFormat="1" ht="12.75">
      <c r="A129" s="77"/>
      <c r="B129" s="79"/>
    </row>
    <row r="130" spans="1:2" s="43" customFormat="1" ht="12.75">
      <c r="A130" s="77"/>
      <c r="B130" s="79"/>
    </row>
    <row r="131" spans="1:2" s="43" customFormat="1" ht="12.75">
      <c r="A131" s="77"/>
      <c r="B131" s="79"/>
    </row>
    <row r="132" spans="1:2" s="43" customFormat="1" ht="12.75">
      <c r="A132" s="77"/>
      <c r="B132" s="79"/>
    </row>
    <row r="133" spans="1:2" s="43" customFormat="1" ht="12.75">
      <c r="A133" s="77"/>
      <c r="B133" s="79"/>
    </row>
    <row r="134" spans="1:2" s="43" customFormat="1" ht="12.75">
      <c r="A134" s="77"/>
      <c r="B134" s="79"/>
    </row>
    <row r="135" spans="1:2" s="43" customFormat="1" ht="12.75">
      <c r="A135" s="77"/>
      <c r="B135" s="79"/>
    </row>
    <row r="136" spans="1:2" s="43" customFormat="1" ht="12.75">
      <c r="A136" s="77"/>
      <c r="B136" s="79"/>
    </row>
    <row r="137" spans="1:2" s="43" customFormat="1" ht="12.75">
      <c r="A137" s="77"/>
      <c r="B137" s="79"/>
    </row>
    <row r="138" spans="1:2" s="43" customFormat="1" ht="12.75">
      <c r="A138" s="77"/>
      <c r="B138" s="79"/>
    </row>
    <row r="139" spans="1:2" s="43" customFormat="1" ht="12.75">
      <c r="A139" s="77"/>
      <c r="B139" s="79"/>
    </row>
    <row r="140" spans="1:2" s="43" customFormat="1" ht="12.75">
      <c r="A140" s="77"/>
      <c r="B140" s="79"/>
    </row>
    <row r="141" spans="1:2" s="43" customFormat="1" ht="12.75">
      <c r="A141" s="77"/>
      <c r="B141" s="79"/>
    </row>
    <row r="142" spans="1:2" s="43" customFormat="1" ht="12.75">
      <c r="A142" s="77"/>
      <c r="B142" s="79"/>
    </row>
    <row r="143" spans="1:2" s="43" customFormat="1" ht="12.75">
      <c r="A143" s="77"/>
      <c r="B143" s="79"/>
    </row>
    <row r="144" spans="1:2" s="43" customFormat="1" ht="12.75">
      <c r="A144" s="77"/>
      <c r="B144" s="79"/>
    </row>
    <row r="145" spans="1:2" s="43" customFormat="1" ht="12.75">
      <c r="A145" s="77"/>
      <c r="B145" s="79"/>
    </row>
    <row r="146" spans="1:2" s="43" customFormat="1" ht="12.75">
      <c r="A146" s="77"/>
      <c r="B146" s="79"/>
    </row>
    <row r="147" spans="1:2" s="43" customFormat="1" ht="12.75">
      <c r="A147" s="77"/>
      <c r="B147" s="79"/>
    </row>
    <row r="148" spans="1:2" s="43" customFormat="1" ht="12.75">
      <c r="A148" s="77"/>
      <c r="B148" s="79"/>
    </row>
    <row r="149" spans="1:2" s="43" customFormat="1" ht="12.75">
      <c r="A149" s="77"/>
      <c r="B149" s="79"/>
    </row>
    <row r="150" spans="1:2" s="43" customFormat="1" ht="12.75">
      <c r="A150" s="77"/>
      <c r="B150" s="79"/>
    </row>
    <row r="151" spans="1:2" s="43" customFormat="1" ht="12.75">
      <c r="A151" s="77"/>
      <c r="B151" s="79"/>
    </row>
    <row r="152" spans="1:2" s="43" customFormat="1" ht="12.75">
      <c r="A152" s="77"/>
      <c r="B152" s="79"/>
    </row>
    <row r="153" spans="1:2" s="43" customFormat="1" ht="12.75">
      <c r="A153" s="77"/>
      <c r="B153" s="79"/>
    </row>
    <row r="154" spans="1:2" s="43" customFormat="1" ht="12.75">
      <c r="A154" s="77"/>
      <c r="B154" s="79"/>
    </row>
    <row r="155" spans="1:2" s="43" customFormat="1" ht="12.75">
      <c r="A155" s="77"/>
      <c r="B155" s="79"/>
    </row>
    <row r="156" spans="1:2" s="43" customFormat="1" ht="12.75">
      <c r="A156" s="77"/>
      <c r="B156" s="79"/>
    </row>
    <row r="157" spans="1:2" s="43" customFormat="1" ht="12.75">
      <c r="A157" s="77"/>
      <c r="B157" s="79"/>
    </row>
    <row r="158" spans="1:2" s="43" customFormat="1" ht="12.75">
      <c r="A158" s="77"/>
      <c r="B158" s="79"/>
    </row>
    <row r="159" spans="1:2" s="43" customFormat="1" ht="12.75">
      <c r="A159" s="77"/>
      <c r="B159" s="79"/>
    </row>
    <row r="160" spans="1:2" s="43" customFormat="1" ht="12.75">
      <c r="A160" s="77"/>
      <c r="B160" s="79"/>
    </row>
    <row r="161" spans="1:2" s="43" customFormat="1" ht="12.75">
      <c r="A161" s="77"/>
      <c r="B161" s="79"/>
    </row>
    <row r="162" spans="1:2" s="43" customFormat="1" ht="12.75">
      <c r="A162" s="77"/>
      <c r="B162" s="79"/>
    </row>
    <row r="163" spans="1:2" s="43" customFormat="1" ht="12.75">
      <c r="A163" s="77"/>
      <c r="B163" s="79"/>
    </row>
    <row r="164" spans="1:2" s="43" customFormat="1" ht="12.75">
      <c r="A164" s="77"/>
      <c r="B164" s="79"/>
    </row>
    <row r="165" spans="1:2" s="43" customFormat="1" ht="12.75">
      <c r="A165" s="77"/>
      <c r="B165" s="79"/>
    </row>
    <row r="166" spans="1:2" s="43" customFormat="1" ht="12.75">
      <c r="A166" s="77"/>
      <c r="B166" s="79"/>
    </row>
    <row r="167" spans="1:2" s="43" customFormat="1" ht="12.75">
      <c r="A167" s="77"/>
      <c r="B167" s="79"/>
    </row>
    <row r="168" spans="1:2" s="43" customFormat="1" ht="12.75">
      <c r="A168" s="77"/>
      <c r="B168" s="79"/>
    </row>
    <row r="169" spans="1:2" s="43" customFormat="1" ht="12.75">
      <c r="A169" s="77"/>
      <c r="B169" s="79"/>
    </row>
    <row r="170" spans="1:2" s="43" customFormat="1" ht="12.75">
      <c r="A170" s="77"/>
      <c r="B170" s="79"/>
    </row>
    <row r="171" spans="1:2" s="43" customFormat="1" ht="12.75">
      <c r="A171" s="77"/>
      <c r="B171" s="79"/>
    </row>
    <row r="172" spans="1:2" s="43" customFormat="1" ht="12.75">
      <c r="A172" s="77"/>
      <c r="B172" s="79"/>
    </row>
    <row r="173" spans="1:2" s="43" customFormat="1" ht="12.75">
      <c r="A173" s="77"/>
      <c r="B173" s="79"/>
    </row>
    <row r="174" spans="1:2" s="43" customFormat="1" ht="12.75">
      <c r="A174" s="77"/>
      <c r="B174" s="79"/>
    </row>
    <row r="175" spans="1:2" s="43" customFormat="1" ht="12.75">
      <c r="A175" s="77"/>
      <c r="B175" s="79"/>
    </row>
    <row r="176" spans="1:2" s="43" customFormat="1" ht="12.75">
      <c r="A176" s="77"/>
      <c r="B176" s="79"/>
    </row>
    <row r="177" spans="1:2" s="43" customFormat="1" ht="12.75">
      <c r="A177" s="77"/>
      <c r="B177" s="79"/>
    </row>
    <row r="178" spans="1:2" s="43" customFormat="1" ht="12.75">
      <c r="A178" s="77"/>
      <c r="B178" s="79"/>
    </row>
    <row r="179" spans="1:2" s="43" customFormat="1" ht="12.75">
      <c r="A179" s="77"/>
      <c r="B179" s="79"/>
    </row>
    <row r="180" spans="1:2" s="43" customFormat="1" ht="12.75">
      <c r="A180" s="77"/>
      <c r="B180" s="79"/>
    </row>
    <row r="181" spans="1:2" s="43" customFormat="1" ht="12.75">
      <c r="A181" s="77"/>
      <c r="B181" s="79"/>
    </row>
    <row r="182" spans="1:2" s="43" customFormat="1" ht="12.75">
      <c r="A182" s="77"/>
      <c r="B182" s="79"/>
    </row>
    <row r="183" spans="1:2" s="43" customFormat="1" ht="12.75">
      <c r="A183" s="77"/>
      <c r="B183" s="79"/>
    </row>
    <row r="184" spans="1:2" s="43" customFormat="1" ht="12.75">
      <c r="A184" s="77"/>
      <c r="B184" s="79"/>
    </row>
    <row r="185" spans="1:2" s="43" customFormat="1" ht="12.75">
      <c r="A185" s="77"/>
      <c r="B185" s="79"/>
    </row>
    <row r="186" spans="1:2" s="43" customFormat="1" ht="12.75">
      <c r="A186" s="77"/>
      <c r="B186" s="79"/>
    </row>
    <row r="187" spans="1:2" s="43" customFormat="1" ht="12.75">
      <c r="A187" s="77"/>
      <c r="B187" s="79"/>
    </row>
    <row r="188" spans="1:2" s="43" customFormat="1" ht="12.75">
      <c r="A188" s="77"/>
      <c r="B188" s="79"/>
    </row>
    <row r="189" spans="1:2" s="43" customFormat="1" ht="12.75">
      <c r="A189" s="77"/>
      <c r="B189" s="79"/>
    </row>
    <row r="190" spans="1:2" s="43" customFormat="1" ht="12.75">
      <c r="A190" s="77"/>
      <c r="B190" s="79"/>
    </row>
    <row r="191" spans="1:2" s="43" customFormat="1" ht="12.75">
      <c r="A191" s="77"/>
      <c r="B191" s="79"/>
    </row>
    <row r="192" spans="1:2" s="43" customFormat="1" ht="12.75">
      <c r="A192" s="77"/>
      <c r="B192" s="79"/>
    </row>
    <row r="193" spans="1:2" s="43" customFormat="1" ht="12.75">
      <c r="A193" s="77"/>
      <c r="B193" s="79"/>
    </row>
    <row r="194" spans="1:2" s="43" customFormat="1" ht="12.75">
      <c r="A194" s="77"/>
      <c r="B194" s="79"/>
    </row>
    <row r="195" spans="1:2" s="43" customFormat="1" ht="12.75">
      <c r="A195" s="77"/>
      <c r="B195" s="79"/>
    </row>
    <row r="196" spans="1:2" s="43" customFormat="1" ht="12.75">
      <c r="A196" s="77"/>
      <c r="B196" s="79"/>
    </row>
    <row r="197" spans="1:2" s="43" customFormat="1" ht="12.75">
      <c r="A197" s="77"/>
      <c r="B197" s="79"/>
    </row>
    <row r="198" spans="1:2" s="43" customFormat="1" ht="12.75">
      <c r="A198" s="77"/>
      <c r="B198" s="79"/>
    </row>
    <row r="199" spans="1:2" s="43" customFormat="1" ht="12.75">
      <c r="A199" s="77"/>
      <c r="B199" s="79"/>
    </row>
    <row r="200" spans="1:2" s="43" customFormat="1" ht="12.75">
      <c r="A200" s="77"/>
      <c r="B200" s="79"/>
    </row>
    <row r="201" spans="1:2" s="43" customFormat="1" ht="12.75">
      <c r="A201" s="77"/>
      <c r="B201" s="79"/>
    </row>
    <row r="202" spans="1:2" s="43" customFormat="1" ht="12.75">
      <c r="A202" s="77"/>
      <c r="B202" s="79"/>
    </row>
    <row r="203" spans="1:2" s="43" customFormat="1" ht="12.75">
      <c r="A203" s="77"/>
      <c r="B203" s="79"/>
    </row>
    <row r="204" spans="1:2" s="43" customFormat="1" ht="12.75">
      <c r="A204" s="77"/>
      <c r="B204" s="79"/>
    </row>
    <row r="205" spans="1:2" s="43" customFormat="1" ht="12.75">
      <c r="A205" s="77"/>
      <c r="B205" s="79"/>
    </row>
    <row r="206" spans="1:2" s="43" customFormat="1" ht="12.75">
      <c r="A206" s="77"/>
      <c r="B206" s="79"/>
    </row>
    <row r="207" spans="1:2" s="43" customFormat="1" ht="12.75">
      <c r="A207" s="77"/>
      <c r="B207" s="79"/>
    </row>
    <row r="208" spans="1:2" s="43" customFormat="1" ht="12.75">
      <c r="A208" s="77"/>
      <c r="B208" s="79"/>
    </row>
    <row r="209" spans="1:2" s="43" customFormat="1" ht="12.75">
      <c r="A209" s="77"/>
      <c r="B209" s="79"/>
    </row>
    <row r="210" spans="1:2" s="43" customFormat="1" ht="12.75">
      <c r="A210" s="77"/>
      <c r="B210" s="79"/>
    </row>
    <row r="211" spans="1:2" s="43" customFormat="1" ht="12.75">
      <c r="A211" s="77"/>
      <c r="B211" s="79"/>
    </row>
    <row r="212" spans="1:2" s="43" customFormat="1" ht="12.75">
      <c r="A212" s="77"/>
      <c r="B212" s="79"/>
    </row>
    <row r="213" spans="1:2" s="43" customFormat="1" ht="12.75">
      <c r="A213" s="77"/>
      <c r="B213" s="79"/>
    </row>
    <row r="214" spans="1:2" s="43" customFormat="1" ht="12.75">
      <c r="A214" s="77"/>
      <c r="B214" s="79"/>
    </row>
    <row r="215" spans="1:2" s="43" customFormat="1" ht="12.75">
      <c r="A215" s="77"/>
      <c r="B215" s="79"/>
    </row>
    <row r="216" spans="1:2" s="43" customFormat="1" ht="12.75">
      <c r="A216" s="77"/>
      <c r="B216" s="79"/>
    </row>
    <row r="217" spans="1:2" s="43" customFormat="1" ht="12.75">
      <c r="A217" s="77"/>
      <c r="B217" s="79"/>
    </row>
    <row r="218" spans="1:2" s="43" customFormat="1" ht="12.75">
      <c r="A218" s="77"/>
      <c r="B218" s="79"/>
    </row>
    <row r="219" spans="1:2" s="43" customFormat="1" ht="12.75">
      <c r="A219" s="77"/>
      <c r="B219" s="79"/>
    </row>
    <row r="220" spans="1:2" s="43" customFormat="1" ht="12.75">
      <c r="A220" s="77"/>
      <c r="B220" s="79"/>
    </row>
    <row r="221" spans="1:2" s="43" customFormat="1" ht="12.75">
      <c r="A221" s="77"/>
      <c r="B221" s="79"/>
    </row>
    <row r="222" spans="1:2" s="43" customFormat="1" ht="12.75">
      <c r="A222" s="77"/>
      <c r="B222" s="79"/>
    </row>
    <row r="223" spans="1:2" s="43" customFormat="1" ht="12.75">
      <c r="A223" s="77"/>
      <c r="B223" s="79"/>
    </row>
    <row r="224" spans="1:2" s="43" customFormat="1" ht="12.75">
      <c r="A224" s="77"/>
      <c r="B224" s="79"/>
    </row>
    <row r="225" spans="1:2" s="43" customFormat="1" ht="12.75">
      <c r="A225" s="77"/>
      <c r="B225" s="79"/>
    </row>
    <row r="226" spans="1:2" s="43" customFormat="1" ht="12.75">
      <c r="A226" s="77"/>
      <c r="B226" s="79"/>
    </row>
    <row r="227" spans="1:2" s="43" customFormat="1" ht="12.75">
      <c r="A227" s="77"/>
      <c r="B227" s="79"/>
    </row>
    <row r="228" spans="1:2" s="43" customFormat="1" ht="12.75">
      <c r="A228" s="77"/>
      <c r="B228" s="79"/>
    </row>
    <row r="229" spans="1:2" s="43" customFormat="1" ht="12.75">
      <c r="A229" s="77"/>
      <c r="B229" s="79"/>
    </row>
    <row r="230" spans="1:2" s="43" customFormat="1" ht="12.75">
      <c r="A230" s="77"/>
      <c r="B230" s="79"/>
    </row>
    <row r="231" spans="1:2" s="43" customFormat="1" ht="12.75">
      <c r="A231" s="77"/>
      <c r="B231" s="79"/>
    </row>
    <row r="232" spans="1:2" s="43" customFormat="1" ht="12.75">
      <c r="A232" s="77"/>
      <c r="B232" s="79"/>
    </row>
    <row r="233" spans="1:2" s="43" customFormat="1" ht="12.75">
      <c r="A233" s="77"/>
      <c r="B233" s="79"/>
    </row>
    <row r="234" spans="1:2" s="43" customFormat="1" ht="12.75">
      <c r="A234" s="77"/>
      <c r="B234" s="79"/>
    </row>
    <row r="235" spans="1:2" s="43" customFormat="1" ht="12.75">
      <c r="A235" s="77"/>
      <c r="B235" s="79"/>
    </row>
    <row r="236" spans="1:2" s="43" customFormat="1" ht="12.75">
      <c r="A236" s="77"/>
      <c r="B236" s="79"/>
    </row>
    <row r="237" spans="1:2" s="43" customFormat="1" ht="12.75">
      <c r="A237" s="77"/>
      <c r="B237" s="79"/>
    </row>
    <row r="238" spans="1:2" s="43" customFormat="1" ht="12.75">
      <c r="A238" s="77"/>
      <c r="B238" s="79"/>
    </row>
    <row r="239" spans="1:2" s="43" customFormat="1" ht="12.75">
      <c r="A239" s="77"/>
      <c r="B239" s="79"/>
    </row>
    <row r="240" spans="1:2" s="43" customFormat="1" ht="12.75">
      <c r="A240" s="77"/>
      <c r="B240" s="79"/>
    </row>
    <row r="241" spans="1:2" s="43" customFormat="1" ht="12.75">
      <c r="A241" s="77"/>
      <c r="B241" s="79"/>
    </row>
    <row r="242" spans="1:2" s="43" customFormat="1" ht="12.75">
      <c r="A242" s="77"/>
      <c r="B242" s="79"/>
    </row>
    <row r="243" spans="1:2" s="43" customFormat="1" ht="12.75">
      <c r="A243" s="77"/>
      <c r="B243" s="79"/>
    </row>
    <row r="244" spans="1:2" s="43" customFormat="1" ht="12.75">
      <c r="A244" s="77"/>
      <c r="B244" s="79"/>
    </row>
    <row r="245" spans="1:2" s="43" customFormat="1" ht="12.75">
      <c r="A245" s="77"/>
      <c r="B245" s="79"/>
    </row>
    <row r="246" spans="1:2" s="43" customFormat="1" ht="12.75">
      <c r="A246" s="77"/>
      <c r="B246" s="79"/>
    </row>
    <row r="247" spans="1:2" s="43" customFormat="1" ht="12.75">
      <c r="A247" s="77"/>
      <c r="B247" s="79"/>
    </row>
    <row r="248" spans="1:2" s="43" customFormat="1" ht="12.75">
      <c r="A248" s="77"/>
      <c r="B248" s="79"/>
    </row>
    <row r="249" spans="1:2" s="43" customFormat="1" ht="12.75">
      <c r="A249" s="77"/>
      <c r="B249" s="79"/>
    </row>
    <row r="250" spans="1:2" s="43" customFormat="1" ht="12.75">
      <c r="A250" s="77"/>
      <c r="B250" s="79"/>
    </row>
    <row r="251" spans="1:2" s="43" customFormat="1" ht="12.75">
      <c r="A251" s="77"/>
      <c r="B251" s="79"/>
    </row>
    <row r="252" spans="1:2" s="43" customFormat="1" ht="12.75">
      <c r="A252" s="77"/>
      <c r="B252" s="79"/>
    </row>
    <row r="253" spans="1:2" s="43" customFormat="1" ht="12.75">
      <c r="A253" s="77"/>
      <c r="B253" s="79"/>
    </row>
    <row r="254" spans="1:2" s="43" customFormat="1" ht="12.75">
      <c r="A254" s="77"/>
      <c r="B254" s="79"/>
    </row>
    <row r="255" spans="1:2" s="43" customFormat="1" ht="12.75">
      <c r="A255" s="77"/>
      <c r="B255" s="79"/>
    </row>
    <row r="256" spans="1:2" s="43" customFormat="1" ht="12.75">
      <c r="A256" s="77"/>
      <c r="B256" s="79"/>
    </row>
    <row r="257" spans="1:2" s="43" customFormat="1" ht="12.75">
      <c r="A257" s="77"/>
      <c r="B257" s="79"/>
    </row>
    <row r="258" spans="1:2" s="43" customFormat="1" ht="12.75">
      <c r="A258" s="77"/>
      <c r="B258" s="79"/>
    </row>
    <row r="259" spans="1:2" s="43" customFormat="1" ht="12.75">
      <c r="A259" s="77"/>
      <c r="B259" s="79"/>
    </row>
    <row r="260" spans="1:2" s="43" customFormat="1" ht="12.75">
      <c r="A260" s="77"/>
      <c r="B260" s="79"/>
    </row>
    <row r="261" spans="1:2" s="43" customFormat="1" ht="12.75">
      <c r="A261" s="77"/>
      <c r="B261" s="79"/>
    </row>
    <row r="262" spans="1:2" s="43" customFormat="1" ht="12.75">
      <c r="A262" s="77"/>
      <c r="B262" s="79"/>
    </row>
    <row r="263" spans="1:2" s="43" customFormat="1" ht="12.75">
      <c r="A263" s="77"/>
      <c r="B263" s="79"/>
    </row>
    <row r="264" spans="1:2" s="43" customFormat="1" ht="12.75">
      <c r="A264" s="77"/>
      <c r="B264" s="79"/>
    </row>
    <row r="265" spans="1:2" s="43" customFormat="1" ht="12.75">
      <c r="A265" s="77"/>
      <c r="B265" s="79"/>
    </row>
    <row r="266" spans="1:2" s="43" customFormat="1" ht="12.75">
      <c r="A266" s="77"/>
      <c r="B266" s="79"/>
    </row>
    <row r="267" spans="1:2" s="43" customFormat="1" ht="12.75">
      <c r="A267" s="77"/>
      <c r="B267" s="79"/>
    </row>
    <row r="268" spans="1:2" s="43" customFormat="1" ht="12.75">
      <c r="A268" s="77"/>
      <c r="B268" s="79"/>
    </row>
    <row r="269" spans="1:2" s="43" customFormat="1" ht="12.75">
      <c r="A269" s="77"/>
      <c r="B269" s="79"/>
    </row>
    <row r="270" spans="1:2" s="43" customFormat="1" ht="12.75">
      <c r="A270" s="77"/>
      <c r="B270" s="79"/>
    </row>
    <row r="271" spans="1:2" s="43" customFormat="1" ht="12.75">
      <c r="A271" s="77"/>
      <c r="B271" s="79"/>
    </row>
    <row r="272" spans="1:2" s="43" customFormat="1" ht="12.75">
      <c r="A272" s="77"/>
      <c r="B272" s="79"/>
    </row>
    <row r="273" spans="1:2" s="43" customFormat="1" ht="12.75">
      <c r="A273" s="77"/>
      <c r="B273" s="79"/>
    </row>
    <row r="274" spans="1:2" s="43" customFormat="1" ht="12.75">
      <c r="A274" s="77"/>
      <c r="B274" s="79"/>
    </row>
    <row r="275" spans="1:2" s="43" customFormat="1" ht="12.75">
      <c r="A275" s="77"/>
      <c r="B275" s="79"/>
    </row>
    <row r="276" spans="1:2" s="43" customFormat="1" ht="12.75">
      <c r="A276" s="77"/>
      <c r="B276" s="79"/>
    </row>
    <row r="277" spans="1:2" s="43" customFormat="1" ht="12.75">
      <c r="A277" s="77"/>
      <c r="B277" s="79"/>
    </row>
    <row r="278" spans="1:2" s="43" customFormat="1" ht="12.75">
      <c r="A278" s="77"/>
      <c r="B278" s="79"/>
    </row>
    <row r="279" spans="1:2" s="43" customFormat="1" ht="12.75">
      <c r="A279" s="77"/>
      <c r="B279" s="79"/>
    </row>
    <row r="280" spans="1:2" s="43" customFormat="1" ht="12.75">
      <c r="A280" s="77"/>
      <c r="B280" s="79"/>
    </row>
    <row r="281" spans="1:2" s="43" customFormat="1" ht="12.75">
      <c r="A281" s="77"/>
      <c r="B281" s="79"/>
    </row>
    <row r="282" spans="1:2" s="43" customFormat="1" ht="12.75">
      <c r="A282" s="77"/>
      <c r="B282" s="79"/>
    </row>
    <row r="283" spans="1:2" s="43" customFormat="1" ht="12.75">
      <c r="A283" s="77"/>
      <c r="B283" s="79"/>
    </row>
    <row r="284" spans="1:2" s="43" customFormat="1" ht="12.75">
      <c r="A284" s="77"/>
      <c r="B284" s="79"/>
    </row>
    <row r="285" spans="1:2" s="43" customFormat="1" ht="12.75">
      <c r="A285" s="77"/>
      <c r="B285" s="79"/>
    </row>
    <row r="286" spans="1:2" s="43" customFormat="1" ht="12.75">
      <c r="A286" s="77"/>
      <c r="B286" s="79"/>
    </row>
    <row r="287" spans="1:2" s="43" customFormat="1" ht="12.75">
      <c r="A287" s="77"/>
      <c r="B287" s="79"/>
    </row>
    <row r="288" spans="1:2" s="43" customFormat="1" ht="12.75">
      <c r="A288" s="77"/>
      <c r="B288" s="79"/>
    </row>
    <row r="289" spans="1:2" s="43" customFormat="1" ht="12.75">
      <c r="A289" s="77"/>
      <c r="B289" s="79"/>
    </row>
    <row r="290" spans="1:2" s="43" customFormat="1" ht="12.75">
      <c r="A290" s="77"/>
      <c r="B290" s="79"/>
    </row>
    <row r="291" spans="1:2" s="43" customFormat="1" ht="12.75">
      <c r="A291" s="77"/>
      <c r="B291" s="79"/>
    </row>
    <row r="292" spans="1:2" s="43" customFormat="1" ht="12.75">
      <c r="A292" s="77"/>
      <c r="B292" s="79"/>
    </row>
    <row r="293" spans="1:2" s="43" customFormat="1" ht="12.75">
      <c r="A293" s="77"/>
      <c r="B293" s="79"/>
    </row>
    <row r="294" spans="1:2" s="43" customFormat="1" ht="12.75">
      <c r="A294" s="77"/>
      <c r="B294" s="79"/>
    </row>
    <row r="295" spans="1:2" s="43" customFormat="1" ht="12.75">
      <c r="A295" s="77"/>
      <c r="B295" s="79"/>
    </row>
    <row r="296" spans="1:2" s="43" customFormat="1" ht="12.75">
      <c r="A296" s="77"/>
      <c r="B296" s="79"/>
    </row>
    <row r="297" spans="1:2" s="43" customFormat="1" ht="12.75">
      <c r="A297" s="77"/>
      <c r="B297" s="79"/>
    </row>
    <row r="298" spans="1:2" s="43" customFormat="1" ht="12.75">
      <c r="A298" s="77"/>
      <c r="B298" s="79"/>
    </row>
    <row r="299" spans="1:2" s="43" customFormat="1" ht="12.75">
      <c r="A299" s="77"/>
      <c r="B299" s="79"/>
    </row>
    <row r="300" spans="1:2" s="43" customFormat="1" ht="12.75">
      <c r="A300" s="77"/>
      <c r="B300" s="79"/>
    </row>
    <row r="301" spans="1:2" s="43" customFormat="1" ht="12.75">
      <c r="A301" s="77"/>
      <c r="B301" s="79"/>
    </row>
    <row r="302" spans="1:2" s="43" customFormat="1" ht="12.75">
      <c r="A302" s="77"/>
      <c r="B302" s="79"/>
    </row>
    <row r="303" spans="1:2" s="43" customFormat="1" ht="12.75">
      <c r="A303" s="77"/>
      <c r="B303" s="79"/>
    </row>
    <row r="304" spans="1:2" s="43" customFormat="1" ht="12.75">
      <c r="A304" s="77"/>
      <c r="B304" s="79"/>
    </row>
    <row r="305" spans="1:2" s="43" customFormat="1" ht="12.75">
      <c r="A305" s="77"/>
      <c r="B305" s="79"/>
    </row>
    <row r="306" spans="1:2" s="43" customFormat="1" ht="12.75">
      <c r="A306" s="77"/>
      <c r="B306" s="79"/>
    </row>
    <row r="307" spans="1:2" s="43" customFormat="1" ht="12.75">
      <c r="A307" s="77"/>
      <c r="B307" s="79"/>
    </row>
    <row r="308" spans="1:2" s="43" customFormat="1" ht="12.75">
      <c r="A308" s="77"/>
      <c r="B308" s="79"/>
    </row>
    <row r="309" spans="1:2" s="43" customFormat="1" ht="12.75">
      <c r="A309" s="77"/>
      <c r="B309" s="79"/>
    </row>
    <row r="310" spans="1:2" s="43" customFormat="1" ht="12.75">
      <c r="A310" s="77"/>
      <c r="B310" s="79"/>
    </row>
    <row r="311" spans="1:2" s="43" customFormat="1" ht="12.75">
      <c r="A311" s="77"/>
      <c r="B311" s="79"/>
    </row>
    <row r="312" spans="1:2" s="43" customFormat="1" ht="12.75">
      <c r="A312" s="77"/>
      <c r="B312" s="79"/>
    </row>
    <row r="313" spans="1:2" s="43" customFormat="1" ht="12.75">
      <c r="A313" s="77"/>
      <c r="B313" s="79"/>
    </row>
    <row r="314" spans="1:2" s="43" customFormat="1" ht="12.75">
      <c r="A314" s="77"/>
      <c r="B314" s="79"/>
    </row>
    <row r="315" spans="1:2" s="43" customFormat="1" ht="12.75">
      <c r="A315" s="77"/>
      <c r="B315" s="79"/>
    </row>
    <row r="316" spans="1:2" s="43" customFormat="1" ht="12.75">
      <c r="A316" s="77"/>
      <c r="B316" s="79"/>
    </row>
    <row r="317" spans="1:2" s="43" customFormat="1" ht="12.75">
      <c r="A317" s="77"/>
      <c r="B317" s="79"/>
    </row>
    <row r="318" spans="1:2" s="43" customFormat="1" ht="12.75">
      <c r="A318" s="77"/>
      <c r="B318" s="79"/>
    </row>
    <row r="319" spans="1:2" s="43" customFormat="1" ht="12.75">
      <c r="A319" s="77"/>
      <c r="B319" s="79"/>
    </row>
    <row r="320" spans="1:2" s="43" customFormat="1" ht="12.75">
      <c r="A320" s="77"/>
      <c r="B320" s="79"/>
    </row>
    <row r="321" spans="1:2" s="43" customFormat="1" ht="12.75">
      <c r="A321" s="77"/>
      <c r="B321" s="79"/>
    </row>
    <row r="322" spans="1:2" s="43" customFormat="1" ht="12.75">
      <c r="A322" s="77"/>
      <c r="B322" s="79"/>
    </row>
    <row r="323" spans="1:2" s="43" customFormat="1" ht="12.75">
      <c r="A323" s="77"/>
      <c r="B323" s="79"/>
    </row>
    <row r="324" spans="1:2" s="43" customFormat="1" ht="12.75">
      <c r="A324" s="77"/>
      <c r="B324" s="79"/>
    </row>
    <row r="325" spans="1:2" s="43" customFormat="1" ht="12.75">
      <c r="A325" s="77"/>
      <c r="B325" s="79"/>
    </row>
    <row r="326" spans="1:2" s="43" customFormat="1" ht="12.75">
      <c r="A326" s="77"/>
      <c r="B326" s="79"/>
    </row>
    <row r="327" spans="1:2" s="43" customFormat="1" ht="12.75">
      <c r="A327" s="77"/>
      <c r="B327" s="79"/>
    </row>
    <row r="328" spans="1:2" s="43" customFormat="1" ht="12.75">
      <c r="A328" s="77"/>
      <c r="B328" s="79"/>
    </row>
    <row r="329" spans="1:2" s="43" customFormat="1" ht="12.75">
      <c r="A329" s="77"/>
      <c r="B329" s="79"/>
    </row>
    <row r="330" spans="1:2" s="43" customFormat="1" ht="12.75">
      <c r="A330" s="77"/>
      <c r="B330" s="79"/>
    </row>
    <row r="331" spans="1:2" s="43" customFormat="1" ht="12.75">
      <c r="A331" s="77"/>
      <c r="B331" s="79"/>
    </row>
    <row r="332" spans="1:2" s="43" customFormat="1" ht="12.75">
      <c r="A332" s="77"/>
      <c r="B332" s="79"/>
    </row>
    <row r="333" spans="1:2" s="43" customFormat="1" ht="12.75">
      <c r="A333" s="77"/>
      <c r="B333" s="79"/>
    </row>
    <row r="334" spans="1:2" s="43" customFormat="1" ht="12.75">
      <c r="A334" s="77"/>
      <c r="B334" s="79"/>
    </row>
    <row r="335" spans="1:2" s="43" customFormat="1" ht="12.75">
      <c r="A335" s="77"/>
      <c r="B335" s="79"/>
    </row>
    <row r="336" spans="1:2" s="43" customFormat="1" ht="12.75">
      <c r="A336" s="77"/>
      <c r="B336" s="79"/>
    </row>
    <row r="337" spans="1:2" s="43" customFormat="1" ht="12.75">
      <c r="A337" s="77"/>
      <c r="B337" s="79"/>
    </row>
    <row r="338" spans="1:2" s="43" customFormat="1" ht="12.75">
      <c r="A338" s="77"/>
      <c r="B338" s="79"/>
    </row>
    <row r="339" spans="1:2" s="43" customFormat="1" ht="12.75">
      <c r="A339" s="77"/>
      <c r="B339" s="79"/>
    </row>
    <row r="340" spans="1:2" s="43" customFormat="1" ht="12.75">
      <c r="A340" s="77"/>
      <c r="B340" s="79"/>
    </row>
    <row r="341" spans="1:2" s="43" customFormat="1" ht="12.75">
      <c r="A341" s="77"/>
      <c r="B341" s="79"/>
    </row>
    <row r="342" spans="1:2" s="43" customFormat="1" ht="12.75">
      <c r="A342" s="77"/>
      <c r="B342" s="79"/>
    </row>
    <row r="343" spans="1:2" s="43" customFormat="1" ht="12.75">
      <c r="A343" s="77"/>
      <c r="B343" s="79"/>
    </row>
    <row r="344" spans="1:2" s="43" customFormat="1" ht="12.75">
      <c r="A344" s="77"/>
      <c r="B344" s="79"/>
    </row>
    <row r="345" spans="1:2" s="43" customFormat="1" ht="12.75">
      <c r="A345" s="77"/>
      <c r="B345" s="79"/>
    </row>
    <row r="346" spans="1:2" s="43" customFormat="1" ht="12.75">
      <c r="A346" s="77"/>
      <c r="B346" s="79"/>
    </row>
    <row r="347" spans="1:2" s="43" customFormat="1" ht="12.75">
      <c r="A347" s="77"/>
      <c r="B347" s="79"/>
    </row>
    <row r="348" spans="1:2" s="43" customFormat="1" ht="12.75">
      <c r="A348" s="77"/>
      <c r="B348" s="79"/>
    </row>
    <row r="349" spans="1:2" s="43" customFormat="1" ht="12.75">
      <c r="A349" s="77"/>
      <c r="B349" s="79"/>
    </row>
    <row r="350" spans="1:2" s="43" customFormat="1" ht="12.75">
      <c r="A350" s="77"/>
      <c r="B350" s="79"/>
    </row>
    <row r="351" spans="1:2" s="43" customFormat="1" ht="12.75">
      <c r="A351" s="77"/>
      <c r="B351" s="79"/>
    </row>
    <row r="352" spans="1:2" s="43" customFormat="1" ht="12.75">
      <c r="A352" s="77"/>
      <c r="B352" s="79"/>
    </row>
    <row r="353" spans="1:2" s="43" customFormat="1" ht="12.75">
      <c r="A353" s="77"/>
      <c r="B353" s="79"/>
    </row>
    <row r="354" spans="1:2" s="43" customFormat="1" ht="12.75">
      <c r="A354" s="77"/>
      <c r="B354" s="79"/>
    </row>
    <row r="355" spans="1:2" s="43" customFormat="1" ht="12.75">
      <c r="A355" s="77"/>
      <c r="B355" s="79"/>
    </row>
    <row r="356" spans="1:2" s="43" customFormat="1" ht="12.75">
      <c r="A356" s="77"/>
      <c r="B356" s="79"/>
    </row>
    <row r="357" spans="1:2" s="43" customFormat="1" ht="12.75">
      <c r="A357" s="77"/>
      <c r="B357" s="79"/>
    </row>
    <row r="358" spans="1:2" s="43" customFormat="1" ht="12.75">
      <c r="A358" s="77"/>
      <c r="B358" s="79"/>
    </row>
    <row r="359" spans="1:2" s="43" customFormat="1" ht="12.75">
      <c r="A359" s="77"/>
      <c r="B359" s="79"/>
    </row>
    <row r="360" spans="1:2" s="43" customFormat="1" ht="12.75">
      <c r="A360" s="77"/>
      <c r="B360" s="79"/>
    </row>
    <row r="361" spans="1:2" s="43" customFormat="1" ht="12.75">
      <c r="A361" s="77"/>
      <c r="B361" s="79"/>
    </row>
    <row r="362" spans="1:2" s="43" customFormat="1" ht="12.75">
      <c r="A362" s="77"/>
      <c r="B362" s="79"/>
    </row>
    <row r="363" spans="1:2" s="43" customFormat="1" ht="12.75">
      <c r="A363" s="77"/>
      <c r="B363" s="79"/>
    </row>
    <row r="364" spans="1:2" s="43" customFormat="1" ht="12.75">
      <c r="A364" s="77"/>
      <c r="B364" s="79"/>
    </row>
    <row r="365" spans="1:2" s="43" customFormat="1" ht="12.75">
      <c r="A365" s="77"/>
      <c r="B365" s="79"/>
    </row>
    <row r="366" spans="1:2" s="43" customFormat="1" ht="12.75">
      <c r="A366" s="77"/>
      <c r="B366" s="79"/>
    </row>
    <row r="367" spans="1:2" s="43" customFormat="1" ht="12.75">
      <c r="A367" s="77"/>
      <c r="B367" s="79"/>
    </row>
    <row r="368" spans="1:2" s="43" customFormat="1" ht="12.75">
      <c r="A368" s="77"/>
      <c r="B368" s="79"/>
    </row>
    <row r="369" spans="1:2" s="43" customFormat="1" ht="12.75">
      <c r="A369" s="77"/>
      <c r="B369" s="79"/>
    </row>
    <row r="370" spans="1:2" s="43" customFormat="1" ht="12.75">
      <c r="A370" s="77"/>
      <c r="B370" s="79"/>
    </row>
    <row r="371" spans="1:2" s="43" customFormat="1" ht="12.75">
      <c r="A371" s="77"/>
      <c r="B371" s="79"/>
    </row>
    <row r="372" spans="1:2" s="43" customFormat="1" ht="12.75">
      <c r="A372" s="77"/>
      <c r="B372" s="79"/>
    </row>
    <row r="373" spans="1:2" s="43" customFormat="1" ht="12.75">
      <c r="A373" s="77"/>
      <c r="B373" s="79"/>
    </row>
    <row r="374" spans="1:2" s="43" customFormat="1" ht="12.75">
      <c r="A374" s="77"/>
      <c r="B374" s="79"/>
    </row>
    <row r="375" spans="1:2" s="43" customFormat="1" ht="12.75">
      <c r="A375" s="77"/>
      <c r="B375" s="79"/>
    </row>
    <row r="376" spans="1:2" s="43" customFormat="1" ht="12.75">
      <c r="A376" s="77"/>
      <c r="B376" s="79"/>
    </row>
    <row r="377" spans="1:2" s="43" customFormat="1" ht="12.75">
      <c r="A377" s="77"/>
      <c r="B377" s="79"/>
    </row>
    <row r="378" spans="1:2" s="43" customFormat="1" ht="12.75">
      <c r="A378" s="77"/>
      <c r="B378" s="79"/>
    </row>
    <row r="379" spans="1:2" s="43" customFormat="1" ht="12.75">
      <c r="A379" s="77"/>
      <c r="B379" s="79"/>
    </row>
    <row r="380" spans="1:2" s="43" customFormat="1" ht="12.75">
      <c r="A380" s="77"/>
      <c r="B380" s="79"/>
    </row>
    <row r="381" spans="1:2" s="43" customFormat="1" ht="12.75">
      <c r="A381" s="77"/>
      <c r="B381" s="79"/>
    </row>
    <row r="382" spans="1:2" s="43" customFormat="1" ht="12.75">
      <c r="A382" s="77"/>
      <c r="B382" s="79"/>
    </row>
    <row r="383" spans="1:2" s="43" customFormat="1" ht="12.75">
      <c r="A383" s="77"/>
      <c r="B383" s="79"/>
    </row>
    <row r="384" spans="1:2" s="43" customFormat="1" ht="12.75">
      <c r="A384" s="77"/>
      <c r="B384" s="79"/>
    </row>
    <row r="385" spans="1:2" s="43" customFormat="1" ht="12.75">
      <c r="A385" s="77"/>
      <c r="B385" s="79"/>
    </row>
    <row r="386" spans="1:2" s="43" customFormat="1" ht="12.75">
      <c r="A386" s="77"/>
      <c r="B386" s="79"/>
    </row>
    <row r="387" spans="1:2" s="43" customFormat="1" ht="12.75">
      <c r="A387" s="77"/>
      <c r="B387" s="79"/>
    </row>
    <row r="388" spans="1:2" s="43" customFormat="1" ht="12.75">
      <c r="A388" s="77"/>
      <c r="B388" s="79"/>
    </row>
    <row r="389" spans="1:2" s="43" customFormat="1" ht="12.75">
      <c r="A389" s="77"/>
      <c r="B389" s="79"/>
    </row>
    <row r="390" spans="1:2" s="43" customFormat="1" ht="12.75">
      <c r="A390" s="77"/>
      <c r="B390" s="79"/>
    </row>
    <row r="391" spans="1:2" s="43" customFormat="1" ht="12.75">
      <c r="A391" s="77"/>
      <c r="B391" s="79"/>
    </row>
    <row r="392" spans="1:2" s="43" customFormat="1" ht="12.75">
      <c r="A392" s="77"/>
      <c r="B392" s="79"/>
    </row>
    <row r="393" spans="1:2" s="43" customFormat="1" ht="12.75">
      <c r="A393" s="77"/>
      <c r="B393" s="79"/>
    </row>
    <row r="394" spans="1:2" s="43" customFormat="1" ht="12.75">
      <c r="A394" s="77"/>
      <c r="B394" s="79"/>
    </row>
    <row r="395" spans="1:2" s="43" customFormat="1" ht="12.75">
      <c r="A395" s="77"/>
      <c r="B395" s="79"/>
    </row>
    <row r="396" spans="1:2" s="43" customFormat="1" ht="12.75">
      <c r="A396" s="77"/>
      <c r="B396" s="79"/>
    </row>
    <row r="397" spans="1:2" s="43" customFormat="1" ht="12.75">
      <c r="A397" s="77"/>
      <c r="B397" s="79"/>
    </row>
    <row r="398" spans="1:2" s="43" customFormat="1" ht="12.75">
      <c r="A398" s="77"/>
      <c r="B398" s="79"/>
    </row>
    <row r="399" spans="1:2" s="43" customFormat="1" ht="12.75">
      <c r="A399" s="77"/>
      <c r="B399" s="79"/>
    </row>
    <row r="400" spans="1:2" s="43" customFormat="1" ht="12.75">
      <c r="A400" s="77"/>
      <c r="B400" s="79"/>
    </row>
    <row r="401" spans="1:2" s="43" customFormat="1" ht="12.75">
      <c r="A401" s="77"/>
      <c r="B401" s="79"/>
    </row>
    <row r="402" spans="1:2" s="43" customFormat="1" ht="12.75">
      <c r="A402" s="77"/>
      <c r="B402" s="79"/>
    </row>
    <row r="403" spans="1:2" s="43" customFormat="1" ht="12.75">
      <c r="A403" s="77"/>
      <c r="B403" s="79"/>
    </row>
    <row r="404" spans="1:2" s="43" customFormat="1" ht="12.75">
      <c r="A404" s="77"/>
      <c r="B404" s="79"/>
    </row>
    <row r="405" spans="1:2" s="43" customFormat="1" ht="12.75">
      <c r="A405" s="77"/>
      <c r="B405" s="79"/>
    </row>
    <row r="406" spans="1:2" s="43" customFormat="1" ht="12.75">
      <c r="A406" s="77"/>
      <c r="B406" s="79"/>
    </row>
    <row r="407" spans="1:2" s="43" customFormat="1" ht="12.75">
      <c r="A407" s="77"/>
      <c r="B407" s="79"/>
    </row>
    <row r="408" spans="1:2" s="43" customFormat="1" ht="12.75">
      <c r="A408" s="77"/>
      <c r="B408" s="79"/>
    </row>
    <row r="409" spans="1:2" s="43" customFormat="1" ht="12.75">
      <c r="A409" s="77"/>
      <c r="B409" s="79"/>
    </row>
    <row r="410" spans="1:2" s="43" customFormat="1" ht="12.75">
      <c r="A410" s="77"/>
      <c r="B410" s="79"/>
    </row>
    <row r="411" spans="1:2" s="43" customFormat="1" ht="12.75">
      <c r="A411" s="77"/>
      <c r="B411" s="79"/>
    </row>
    <row r="412" spans="1:2" s="43" customFormat="1" ht="12.75">
      <c r="A412" s="77"/>
      <c r="B412" s="79"/>
    </row>
    <row r="413" spans="1:2" s="43" customFormat="1" ht="12.75">
      <c r="A413" s="77"/>
      <c r="B413" s="79"/>
    </row>
    <row r="414" spans="1:2" s="43" customFormat="1" ht="12.75">
      <c r="A414" s="77"/>
      <c r="B414" s="79"/>
    </row>
    <row r="415" spans="1:2" s="43" customFormat="1" ht="12.75">
      <c r="A415" s="77"/>
      <c r="B415" s="79"/>
    </row>
    <row r="416" spans="1:2" s="43" customFormat="1" ht="12.75">
      <c r="A416" s="77"/>
      <c r="B416" s="79"/>
    </row>
    <row r="417" spans="1:2" s="43" customFormat="1" ht="12.75">
      <c r="A417" s="77"/>
      <c r="B417" s="79"/>
    </row>
    <row r="418" spans="1:2" s="43" customFormat="1" ht="12.75">
      <c r="A418" s="77"/>
      <c r="B418" s="79"/>
    </row>
    <row r="419" spans="1:2" s="43" customFormat="1" ht="12.75">
      <c r="A419" s="77"/>
      <c r="B419" s="79"/>
    </row>
    <row r="420" spans="1:2" s="43" customFormat="1" ht="12.75">
      <c r="A420" s="77"/>
      <c r="B420" s="79"/>
    </row>
    <row r="421" spans="1:2" s="43" customFormat="1" ht="12.75">
      <c r="A421" s="77"/>
      <c r="B421" s="79"/>
    </row>
    <row r="422" spans="1:2" s="43" customFormat="1" ht="12.75">
      <c r="A422" s="77"/>
      <c r="B422" s="79"/>
    </row>
    <row r="423" spans="1:2" s="43" customFormat="1" ht="12.75">
      <c r="A423" s="77"/>
      <c r="B423" s="79"/>
    </row>
    <row r="424" spans="1:2" s="43" customFormat="1" ht="12.75">
      <c r="A424" s="77"/>
      <c r="B424" s="79"/>
    </row>
    <row r="425" spans="1:2" s="43" customFormat="1" ht="12.75">
      <c r="A425" s="77"/>
      <c r="B425" s="79"/>
    </row>
    <row r="426" spans="1:2" s="43" customFormat="1" ht="12.75">
      <c r="A426" s="77"/>
      <c r="B426" s="79"/>
    </row>
    <row r="427" spans="1:2" s="43" customFormat="1" ht="12.75">
      <c r="A427" s="77"/>
      <c r="B427" s="79"/>
    </row>
    <row r="428" spans="1:2" s="43" customFormat="1" ht="12.75">
      <c r="A428" s="77"/>
      <c r="B428" s="79"/>
    </row>
    <row r="429" spans="1:2" s="43" customFormat="1" ht="12.75">
      <c r="A429" s="77"/>
      <c r="B429" s="79"/>
    </row>
    <row r="430" spans="1:2" s="43" customFormat="1" ht="12.75">
      <c r="A430" s="77"/>
      <c r="B430" s="79"/>
    </row>
    <row r="431" spans="1:2" s="43" customFormat="1" ht="12.75">
      <c r="A431" s="77"/>
      <c r="B431" s="79"/>
    </row>
    <row r="432" spans="1:2" s="43" customFormat="1" ht="12.75">
      <c r="A432" s="77"/>
      <c r="B432" s="79"/>
    </row>
    <row r="433" spans="1:2" s="43" customFormat="1" ht="12.75">
      <c r="A433" s="77"/>
      <c r="B433" s="79"/>
    </row>
    <row r="434" spans="1:2" s="43" customFormat="1" ht="12.75">
      <c r="A434" s="77"/>
      <c r="B434" s="79"/>
    </row>
    <row r="435" spans="1:2" s="43" customFormat="1" ht="12.75">
      <c r="A435" s="77"/>
      <c r="B435" s="79"/>
    </row>
    <row r="436" spans="1:2" s="43" customFormat="1" ht="12.75">
      <c r="A436" s="77"/>
      <c r="B436" s="79"/>
    </row>
    <row r="437" spans="1:2" s="43" customFormat="1" ht="12.75">
      <c r="A437" s="77"/>
      <c r="B437" s="79"/>
    </row>
    <row r="438" spans="1:2" s="43" customFormat="1" ht="12.75">
      <c r="A438" s="77"/>
      <c r="B438" s="79"/>
    </row>
    <row r="439" spans="1:2" s="43" customFormat="1" ht="12.75">
      <c r="A439" s="77"/>
      <c r="B439" s="79"/>
    </row>
    <row r="440" spans="1:2" s="43" customFormat="1" ht="12.75">
      <c r="A440" s="77"/>
      <c r="B440" s="79"/>
    </row>
    <row r="441" spans="1:2" s="43" customFormat="1" ht="12.75">
      <c r="A441" s="77"/>
      <c r="B441" s="79"/>
    </row>
    <row r="442" spans="1:2" s="43" customFormat="1" ht="12.75">
      <c r="A442" s="77"/>
      <c r="B442" s="79"/>
    </row>
    <row r="443" spans="1:2" s="43" customFormat="1" ht="12.75">
      <c r="A443" s="77"/>
      <c r="B443" s="79"/>
    </row>
    <row r="444" spans="1:2" s="43" customFormat="1" ht="12.75">
      <c r="A444" s="77"/>
      <c r="B444" s="79"/>
    </row>
    <row r="445" spans="1:2" s="43" customFormat="1" ht="12.75">
      <c r="A445" s="77"/>
      <c r="B445" s="79"/>
    </row>
    <row r="446" spans="1:2" s="43" customFormat="1" ht="12.75">
      <c r="A446" s="77"/>
      <c r="B446" s="79"/>
    </row>
    <row r="447" spans="1:2" s="43" customFormat="1" ht="12.75">
      <c r="A447" s="77"/>
      <c r="B447" s="79"/>
    </row>
    <row r="448" spans="1:2" s="43" customFormat="1" ht="12.75">
      <c r="A448" s="77"/>
      <c r="B448" s="79"/>
    </row>
    <row r="449" spans="1:2" s="43" customFormat="1" ht="12.75">
      <c r="A449" s="77"/>
      <c r="B449" s="79"/>
    </row>
    <row r="450" spans="1:2" s="43" customFormat="1" ht="12.75">
      <c r="A450" s="77"/>
      <c r="B450" s="79"/>
    </row>
    <row r="451" spans="1:2" s="43" customFormat="1" ht="12.75">
      <c r="A451" s="77"/>
      <c r="B451" s="79"/>
    </row>
    <row r="452" spans="1:2" s="43" customFormat="1" ht="12.75">
      <c r="A452" s="77"/>
      <c r="B452" s="79"/>
    </row>
    <row r="453" spans="1:2" s="43" customFormat="1" ht="12.75">
      <c r="A453" s="77"/>
      <c r="B453" s="79"/>
    </row>
    <row r="454" spans="1:2" s="43" customFormat="1" ht="12.75">
      <c r="A454" s="77"/>
      <c r="B454" s="79"/>
    </row>
    <row r="455" spans="1:2" s="43" customFormat="1" ht="12.75">
      <c r="A455" s="77"/>
      <c r="B455" s="79"/>
    </row>
    <row r="456" spans="1:2" s="43" customFormat="1" ht="12.75">
      <c r="A456" s="77"/>
      <c r="B456" s="79"/>
    </row>
    <row r="457" spans="1:2" s="43" customFormat="1" ht="12.75">
      <c r="A457" s="77"/>
      <c r="B457" s="79"/>
    </row>
    <row r="458" spans="1:2" s="43" customFormat="1" ht="12.75">
      <c r="A458" s="77"/>
      <c r="B458" s="79"/>
    </row>
    <row r="459" spans="1:2" s="43" customFormat="1" ht="12.75">
      <c r="A459" s="77"/>
      <c r="B459" s="79"/>
    </row>
    <row r="460" spans="1:2" s="43" customFormat="1" ht="12.75">
      <c r="A460" s="77"/>
      <c r="B460" s="79"/>
    </row>
    <row r="461" spans="1:2" s="43" customFormat="1" ht="12.75">
      <c r="A461" s="77"/>
      <c r="B461" s="79"/>
    </row>
    <row r="462" spans="1:2" s="43" customFormat="1" ht="12.75">
      <c r="A462" s="77"/>
      <c r="B462" s="79"/>
    </row>
    <row r="463" spans="1:2" s="43" customFormat="1" ht="12.75">
      <c r="A463" s="77"/>
      <c r="B463" s="79"/>
    </row>
    <row r="464" spans="1:2" s="43" customFormat="1" ht="12.75">
      <c r="A464" s="77"/>
      <c r="B464" s="79"/>
    </row>
    <row r="465" spans="1:2" s="43" customFormat="1" ht="12.75">
      <c r="A465" s="77"/>
      <c r="B465" s="79"/>
    </row>
    <row r="466" spans="1:2" s="43" customFormat="1" ht="12.75">
      <c r="A466" s="77"/>
      <c r="B466" s="79"/>
    </row>
    <row r="467" spans="1:2" s="43" customFormat="1" ht="12.75">
      <c r="A467" s="77"/>
      <c r="B467" s="79"/>
    </row>
    <row r="468" spans="1:2" s="43" customFormat="1" ht="12.75">
      <c r="A468" s="77"/>
      <c r="B468" s="79"/>
    </row>
    <row r="469" spans="1:2" s="43" customFormat="1" ht="12.75">
      <c r="A469" s="77"/>
      <c r="B469" s="79"/>
    </row>
    <row r="470" spans="1:2" s="43" customFormat="1" ht="12.75">
      <c r="A470" s="77"/>
      <c r="B470" s="79"/>
    </row>
    <row r="471" spans="1:2" s="43" customFormat="1" ht="12.75">
      <c r="A471" s="77"/>
      <c r="B471" s="79"/>
    </row>
    <row r="472" spans="1:2" s="43" customFormat="1" ht="12.75">
      <c r="A472" s="77"/>
      <c r="B472" s="79"/>
    </row>
    <row r="473" spans="1:2" s="43" customFormat="1" ht="12.75">
      <c r="A473" s="77"/>
      <c r="B473" s="79"/>
    </row>
    <row r="474" spans="1:2" s="43" customFormat="1" ht="12.75">
      <c r="A474" s="77"/>
      <c r="B474" s="79"/>
    </row>
    <row r="475" spans="1:2" s="43" customFormat="1" ht="12.75">
      <c r="A475" s="77"/>
      <c r="B475" s="79"/>
    </row>
    <row r="476" spans="1:2" s="43" customFormat="1" ht="12.75">
      <c r="A476" s="77"/>
      <c r="B476" s="79"/>
    </row>
    <row r="477" spans="1:2" s="43" customFormat="1" ht="12.75">
      <c r="A477" s="77"/>
      <c r="B477" s="79"/>
    </row>
    <row r="478" spans="1:2" s="43" customFormat="1" ht="12.75">
      <c r="A478" s="77"/>
      <c r="B478" s="79"/>
    </row>
    <row r="479" spans="1:2" s="43" customFormat="1" ht="12.75">
      <c r="A479" s="77"/>
      <c r="B479" s="79"/>
    </row>
    <row r="480" spans="1:2" s="43" customFormat="1" ht="12.75">
      <c r="A480" s="77"/>
      <c r="B480" s="79"/>
    </row>
    <row r="481" spans="1:2" s="43" customFormat="1" ht="12.75">
      <c r="A481" s="77"/>
      <c r="B481" s="79"/>
    </row>
    <row r="482" spans="1:2" s="43" customFormat="1" ht="12.75">
      <c r="A482" s="77"/>
      <c r="B482" s="79"/>
    </row>
    <row r="483" spans="1:2" s="43" customFormat="1" ht="12.75">
      <c r="A483" s="77"/>
      <c r="B483" s="79"/>
    </row>
    <row r="484" spans="1:2" s="43" customFormat="1" ht="12.75">
      <c r="A484" s="77"/>
      <c r="B484" s="79"/>
    </row>
    <row r="485" spans="1:2" s="43" customFormat="1" ht="12.75">
      <c r="A485" s="77"/>
      <c r="B485" s="79"/>
    </row>
    <row r="486" spans="1:2" s="43" customFormat="1" ht="12.75">
      <c r="A486" s="77"/>
      <c r="B486" s="79"/>
    </row>
    <row r="487" spans="1:2" s="43" customFormat="1" ht="12.75">
      <c r="A487" s="77"/>
      <c r="B487" s="79"/>
    </row>
    <row r="488" spans="1:2" s="43" customFormat="1" ht="12.75">
      <c r="A488" s="77"/>
      <c r="B488" s="79"/>
    </row>
    <row r="489" spans="1:2" s="43" customFormat="1" ht="12.75">
      <c r="A489" s="77"/>
      <c r="B489" s="79"/>
    </row>
    <row r="490" spans="1:2" s="43" customFormat="1" ht="12.75">
      <c r="A490" s="77"/>
      <c r="B490" s="79"/>
    </row>
    <row r="491" spans="1:2" s="43" customFormat="1" ht="12.75">
      <c r="A491" s="77"/>
      <c r="B491" s="79"/>
    </row>
    <row r="492" spans="1:2" s="43" customFormat="1" ht="12.75">
      <c r="A492" s="77"/>
      <c r="B492" s="79"/>
    </row>
    <row r="493" spans="1:2" s="43" customFormat="1" ht="12.75">
      <c r="A493" s="77"/>
      <c r="B493" s="79"/>
    </row>
    <row r="494" spans="1:2" s="43" customFormat="1" ht="12.75">
      <c r="A494" s="77"/>
      <c r="B494" s="79"/>
    </row>
    <row r="495" spans="1:2" s="43" customFormat="1" ht="12.75">
      <c r="A495" s="77"/>
      <c r="B495" s="79"/>
    </row>
    <row r="496" spans="1:2" s="43" customFormat="1" ht="12.75">
      <c r="A496" s="77"/>
      <c r="B496" s="79"/>
    </row>
    <row r="497" spans="1:2" s="43" customFormat="1" ht="12.75">
      <c r="A497" s="77"/>
      <c r="B497" s="79"/>
    </row>
    <row r="498" spans="1:2" s="43" customFormat="1" ht="12.75">
      <c r="A498" s="77"/>
      <c r="B498" s="79"/>
    </row>
    <row r="499" spans="1:2" s="43" customFormat="1" ht="12.75">
      <c r="A499" s="77"/>
      <c r="B499" s="79"/>
    </row>
    <row r="500" spans="1:2" s="43" customFormat="1" ht="12.75">
      <c r="A500" s="77"/>
      <c r="B500" s="79"/>
    </row>
    <row r="501" spans="1:2" s="43" customFormat="1" ht="12.75">
      <c r="A501" s="77"/>
      <c r="B501" s="79"/>
    </row>
    <row r="502" spans="1:2" s="43" customFormat="1" ht="12.75">
      <c r="A502" s="77"/>
      <c r="B502" s="79"/>
    </row>
    <row r="503" spans="1:2" s="43" customFormat="1" ht="12.75">
      <c r="A503" s="77"/>
      <c r="B503" s="79"/>
    </row>
    <row r="504" spans="1:2" s="43" customFormat="1" ht="12.75">
      <c r="A504" s="77"/>
      <c r="B504" s="79"/>
    </row>
    <row r="505" spans="1:2" s="43" customFormat="1" ht="12.75">
      <c r="A505" s="77"/>
      <c r="B505" s="79"/>
    </row>
    <row r="506" spans="1:2" s="43" customFormat="1" ht="12.75">
      <c r="A506" s="77"/>
      <c r="B506" s="79"/>
    </row>
    <row r="507" spans="1:2" s="43" customFormat="1" ht="12.75">
      <c r="A507" s="77"/>
      <c r="B507" s="79"/>
    </row>
    <row r="508" spans="1:2" s="43" customFormat="1" ht="12.75">
      <c r="A508" s="77"/>
      <c r="B508" s="79"/>
    </row>
    <row r="509" spans="1:2" s="43" customFormat="1" ht="12.75">
      <c r="A509" s="77"/>
      <c r="B509" s="79"/>
    </row>
    <row r="510" spans="1:2" s="43" customFormat="1" ht="12.75">
      <c r="A510" s="77"/>
      <c r="B510" s="79"/>
    </row>
    <row r="511" spans="1:2" s="43" customFormat="1" ht="12.75">
      <c r="A511" s="77"/>
      <c r="B511" s="79"/>
    </row>
    <row r="512" spans="1:2" s="43" customFormat="1" ht="12.75">
      <c r="A512" s="77"/>
      <c r="B512" s="79"/>
    </row>
    <row r="513" spans="1:2" s="43" customFormat="1" ht="12.75">
      <c r="A513" s="77"/>
      <c r="B513" s="79"/>
    </row>
    <row r="514" spans="1:2" s="43" customFormat="1" ht="12.75">
      <c r="A514" s="77"/>
      <c r="B514" s="79"/>
    </row>
    <row r="515" spans="1:2" s="43" customFormat="1" ht="12.75">
      <c r="A515" s="77"/>
      <c r="B515" s="79"/>
    </row>
    <row r="516" spans="1:2" s="43" customFormat="1" ht="12.75">
      <c r="A516" s="77"/>
      <c r="B516" s="79"/>
    </row>
    <row r="517" spans="1:2" s="43" customFormat="1" ht="12.75">
      <c r="A517" s="77"/>
      <c r="B517" s="79"/>
    </row>
    <row r="518" spans="1:2" s="43" customFormat="1" ht="12.75">
      <c r="A518" s="77"/>
      <c r="B518" s="79"/>
    </row>
    <row r="519" spans="1:2" s="43" customFormat="1" ht="12.75">
      <c r="A519" s="77"/>
      <c r="B519" s="79"/>
    </row>
    <row r="520" spans="1:2" s="43" customFormat="1" ht="12.75">
      <c r="A520" s="77"/>
      <c r="B520" s="79"/>
    </row>
    <row r="521" spans="1:2" s="43" customFormat="1" ht="12.75">
      <c r="A521" s="77"/>
      <c r="B521" s="79"/>
    </row>
    <row r="522" spans="1:2" s="43" customFormat="1" ht="12.75">
      <c r="A522" s="77"/>
      <c r="B522" s="79"/>
    </row>
    <row r="523" spans="1:2" s="43" customFormat="1" ht="12.75">
      <c r="A523" s="77"/>
      <c r="B523" s="79"/>
    </row>
    <row r="524" spans="1:2" s="43" customFormat="1" ht="12.75">
      <c r="A524" s="77"/>
      <c r="B524" s="79"/>
    </row>
    <row r="525" spans="1:2" s="43" customFormat="1" ht="12.75">
      <c r="A525" s="77"/>
      <c r="B525" s="79"/>
    </row>
    <row r="526" spans="1:2" s="43" customFormat="1" ht="12.75">
      <c r="A526" s="77"/>
      <c r="B526" s="79"/>
    </row>
    <row r="527" spans="1:2" s="43" customFormat="1" ht="12.75">
      <c r="A527" s="77"/>
      <c r="B527" s="79"/>
    </row>
    <row r="528" spans="1:2" s="43" customFormat="1" ht="12.75">
      <c r="A528" s="77"/>
      <c r="B528" s="79"/>
    </row>
    <row r="529" spans="1:2" s="43" customFormat="1" ht="12.75">
      <c r="A529" s="77"/>
      <c r="B529" s="79"/>
    </row>
    <row r="530" spans="1:2" s="43" customFormat="1" ht="12.75">
      <c r="A530" s="77"/>
      <c r="B530" s="79"/>
    </row>
    <row r="531" spans="1:2" s="43" customFormat="1" ht="12.75">
      <c r="A531" s="77"/>
      <c r="B531" s="79"/>
    </row>
    <row r="532" spans="1:2" s="43" customFormat="1" ht="12.75">
      <c r="A532" s="77"/>
      <c r="B532" s="79"/>
    </row>
    <row r="533" spans="1:2" s="43" customFormat="1" ht="12.75">
      <c r="A533" s="77"/>
      <c r="B533" s="79"/>
    </row>
    <row r="534" spans="1:2" s="43" customFormat="1" ht="12.75">
      <c r="A534" s="77"/>
      <c r="B534" s="79"/>
    </row>
    <row r="535" spans="1:2" s="43" customFormat="1" ht="12.75">
      <c r="A535" s="77"/>
      <c r="B535" s="79"/>
    </row>
    <row r="536" spans="1:2" s="43" customFormat="1" ht="12.75">
      <c r="A536" s="77"/>
      <c r="B536" s="79"/>
    </row>
    <row r="537" spans="1:2" s="43" customFormat="1" ht="12.75">
      <c r="A537" s="77"/>
      <c r="B537" s="79"/>
    </row>
    <row r="538" spans="1:2" s="43" customFormat="1" ht="12.75">
      <c r="A538" s="77"/>
      <c r="B538" s="79"/>
    </row>
    <row r="539" spans="1:2" s="43" customFormat="1" ht="12.75">
      <c r="A539" s="77"/>
      <c r="B539" s="79"/>
    </row>
    <row r="540" spans="1:2" s="43" customFormat="1" ht="12.75">
      <c r="A540" s="77"/>
      <c r="B540" s="79"/>
    </row>
    <row r="541" spans="1:2" s="43" customFormat="1" ht="12.75">
      <c r="A541" s="77"/>
      <c r="B541" s="79"/>
    </row>
    <row r="542" spans="1:2" s="43" customFormat="1" ht="12.75">
      <c r="A542" s="77"/>
      <c r="B542" s="79"/>
    </row>
    <row r="543" spans="1:2" s="43" customFormat="1" ht="12.75">
      <c r="A543" s="77"/>
      <c r="B543" s="79"/>
    </row>
    <row r="544" spans="1:2" s="43" customFormat="1" ht="12.75">
      <c r="A544" s="77"/>
      <c r="B544" s="79"/>
    </row>
    <row r="545" spans="1:2" s="43" customFormat="1" ht="12.75">
      <c r="A545" s="77"/>
      <c r="B545" s="79"/>
    </row>
    <row r="546" spans="1:2" s="43" customFormat="1" ht="12.75">
      <c r="A546" s="77"/>
      <c r="B546" s="79"/>
    </row>
    <row r="547" spans="1:2" s="43" customFormat="1" ht="12.75">
      <c r="A547" s="77"/>
      <c r="B547" s="79"/>
    </row>
    <row r="548" spans="1:2" s="43" customFormat="1" ht="12.75">
      <c r="A548" s="77"/>
      <c r="B548" s="79"/>
    </row>
    <row r="549" spans="1:2" s="43" customFormat="1" ht="12.75">
      <c r="A549" s="77"/>
      <c r="B549" s="79"/>
    </row>
    <row r="550" spans="1:2" s="43" customFormat="1" ht="12.75">
      <c r="A550" s="77"/>
      <c r="B550" s="79"/>
    </row>
    <row r="551" spans="1:2" s="43" customFormat="1" ht="12.75">
      <c r="A551" s="77"/>
      <c r="B551" s="79"/>
    </row>
    <row r="552" spans="1:2" s="43" customFormat="1" ht="12.75">
      <c r="A552" s="77"/>
      <c r="B552" s="79"/>
    </row>
    <row r="553" spans="1:2" s="43" customFormat="1" ht="12.75">
      <c r="A553" s="77"/>
      <c r="B553" s="79"/>
    </row>
    <row r="554" spans="1:2" s="43" customFormat="1" ht="12.75">
      <c r="A554" s="77"/>
      <c r="B554" s="79"/>
    </row>
    <row r="555" spans="1:2" s="43" customFormat="1" ht="12.75">
      <c r="A555" s="77"/>
      <c r="B555" s="79"/>
    </row>
    <row r="556" spans="1:2" s="43" customFormat="1" ht="12.75">
      <c r="A556" s="77"/>
      <c r="B556" s="79"/>
    </row>
    <row r="557" spans="1:2" s="43" customFormat="1" ht="12.75">
      <c r="A557" s="77"/>
      <c r="B557" s="79"/>
    </row>
    <row r="558" spans="1:2" s="43" customFormat="1" ht="12.75">
      <c r="A558" s="77"/>
      <c r="B558" s="79"/>
    </row>
    <row r="559" spans="1:2" s="43" customFormat="1" ht="12.75">
      <c r="A559" s="77"/>
      <c r="B559" s="79"/>
    </row>
    <row r="560" spans="1:2" s="43" customFormat="1" ht="12.75">
      <c r="A560" s="77"/>
      <c r="B560" s="79"/>
    </row>
    <row r="561" spans="1:2" s="43" customFormat="1" ht="12.75">
      <c r="A561" s="77"/>
      <c r="B561" s="79"/>
    </row>
    <row r="562" spans="1:2" s="43" customFormat="1" ht="12.75">
      <c r="A562" s="77"/>
      <c r="B562" s="79"/>
    </row>
    <row r="563" spans="1:2" s="43" customFormat="1" ht="12.75">
      <c r="A563" s="77"/>
      <c r="B563" s="79"/>
    </row>
    <row r="564" spans="1:2" s="43" customFormat="1" ht="12.75">
      <c r="A564" s="77"/>
      <c r="B564" s="79"/>
    </row>
    <row r="565" spans="1:2" s="43" customFormat="1" ht="12.75">
      <c r="A565" s="77"/>
      <c r="B565" s="79"/>
    </row>
    <row r="566" spans="1:2" s="43" customFormat="1" ht="12.75">
      <c r="A566" s="77"/>
      <c r="B566" s="79"/>
    </row>
    <row r="567" spans="1:2" s="43" customFormat="1" ht="12.75">
      <c r="A567" s="77"/>
      <c r="B567" s="79"/>
    </row>
    <row r="568" spans="1:2" s="43" customFormat="1" ht="12.75">
      <c r="A568" s="77"/>
      <c r="B568" s="79"/>
    </row>
    <row r="569" spans="1:2" s="43" customFormat="1" ht="12.75">
      <c r="A569" s="77"/>
      <c r="B569" s="79"/>
    </row>
    <row r="570" spans="1:2" s="43" customFormat="1" ht="12.75">
      <c r="A570" s="77"/>
      <c r="B570" s="79"/>
    </row>
    <row r="571" spans="1:2" s="43" customFormat="1" ht="12.75">
      <c r="A571" s="77"/>
      <c r="B571" s="79"/>
    </row>
    <row r="572" spans="1:2" s="43" customFormat="1" ht="12.75">
      <c r="A572" s="77"/>
      <c r="B572" s="79"/>
    </row>
    <row r="573" spans="1:2" s="43" customFormat="1" ht="12.75">
      <c r="A573" s="77"/>
      <c r="B573" s="79"/>
    </row>
    <row r="574" spans="1:2" s="43" customFormat="1" ht="12.75">
      <c r="A574" s="77"/>
      <c r="B574" s="79"/>
    </row>
    <row r="575" spans="1:2" s="43" customFormat="1" ht="12.75">
      <c r="A575" s="77"/>
      <c r="B575" s="79"/>
    </row>
    <row r="576" spans="1:2" s="43" customFormat="1" ht="12.75">
      <c r="A576" s="77"/>
      <c r="B576" s="79"/>
    </row>
    <row r="577" spans="1:2" s="43" customFormat="1" ht="12.75">
      <c r="A577" s="77"/>
      <c r="B577" s="79"/>
    </row>
    <row r="578" spans="1:2" s="43" customFormat="1" ht="12.75">
      <c r="A578" s="77"/>
      <c r="B578" s="79"/>
    </row>
    <row r="579" spans="1:2" s="43" customFormat="1" ht="12.75">
      <c r="A579" s="77"/>
      <c r="B579" s="79"/>
    </row>
    <row r="580" spans="1:2" s="43" customFormat="1" ht="12.75">
      <c r="A580" s="77"/>
      <c r="B580" s="79"/>
    </row>
    <row r="581" spans="1:2" s="43" customFormat="1" ht="12.75">
      <c r="A581" s="77"/>
      <c r="B581" s="79"/>
    </row>
    <row r="582" spans="1:2" s="43" customFormat="1" ht="12.75">
      <c r="A582" s="77"/>
      <c r="B582" s="79"/>
    </row>
    <row r="583" spans="1:2" s="43" customFormat="1" ht="12.75">
      <c r="A583" s="77"/>
      <c r="B583" s="79"/>
    </row>
    <row r="584" spans="1:2" s="43" customFormat="1" ht="12.75">
      <c r="A584" s="77"/>
      <c r="B584" s="79"/>
    </row>
    <row r="585" spans="1:2" s="43" customFormat="1" ht="12.75">
      <c r="A585" s="77"/>
      <c r="B585" s="79"/>
    </row>
    <row r="586" spans="1:2" s="43" customFormat="1" ht="12.75">
      <c r="A586" s="77"/>
      <c r="B586" s="79"/>
    </row>
    <row r="587" spans="1:2" s="43" customFormat="1" ht="12.75">
      <c r="A587" s="77"/>
      <c r="B587" s="79"/>
    </row>
    <row r="588" spans="1:2" s="43" customFormat="1" ht="12.75">
      <c r="A588" s="77"/>
      <c r="B588" s="79"/>
    </row>
    <row r="589" spans="1:2" s="43" customFormat="1" ht="12.75">
      <c r="A589" s="77"/>
      <c r="B589" s="79"/>
    </row>
    <row r="590" spans="1:2" s="43" customFormat="1" ht="12.75">
      <c r="A590" s="77"/>
      <c r="B590" s="79"/>
    </row>
    <row r="591" spans="1:2" s="43" customFormat="1" ht="12.75">
      <c r="A591" s="77"/>
      <c r="B591" s="79"/>
    </row>
    <row r="592" spans="1:2" s="43" customFormat="1" ht="12.75">
      <c r="A592" s="77"/>
      <c r="B592" s="79"/>
    </row>
    <row r="593" spans="1:2" s="43" customFormat="1" ht="12.75">
      <c r="A593" s="77"/>
      <c r="B593" s="79"/>
    </row>
    <row r="594" spans="1:2" s="43" customFormat="1" ht="12.75">
      <c r="A594" s="77"/>
      <c r="B594" s="79"/>
    </row>
    <row r="595" spans="1:2" s="43" customFormat="1" ht="12.75">
      <c r="A595" s="77"/>
      <c r="B595" s="79"/>
    </row>
    <row r="596" spans="1:2" s="43" customFormat="1" ht="12.75">
      <c r="A596" s="77"/>
      <c r="B596" s="79"/>
    </row>
    <row r="597" spans="1:2" s="43" customFormat="1" ht="12.75">
      <c r="A597" s="77"/>
      <c r="B597" s="79"/>
    </row>
    <row r="598" spans="1:2" s="43" customFormat="1" ht="12.75">
      <c r="A598" s="77"/>
      <c r="B598" s="79"/>
    </row>
    <row r="599" spans="1:2" s="43" customFormat="1" ht="12.75">
      <c r="A599" s="77"/>
      <c r="B599" s="79"/>
    </row>
    <row r="600" spans="1:2" s="43" customFormat="1" ht="12.75">
      <c r="A600" s="77"/>
      <c r="B600" s="79"/>
    </row>
    <row r="601" spans="1:2" s="43" customFormat="1" ht="12.75">
      <c r="A601" s="77"/>
      <c r="B601" s="79"/>
    </row>
    <row r="602" spans="1:2" s="43" customFormat="1" ht="12.75">
      <c r="A602" s="77"/>
      <c r="B602" s="79"/>
    </row>
    <row r="603" spans="1:2" s="43" customFormat="1" ht="12.75">
      <c r="A603" s="77"/>
      <c r="B603" s="79"/>
    </row>
    <row r="604" spans="1:2" s="43" customFormat="1" ht="12.75">
      <c r="A604" s="77"/>
      <c r="B604" s="79"/>
    </row>
    <row r="605" spans="1:2" s="43" customFormat="1" ht="12.75">
      <c r="A605" s="77"/>
      <c r="B605" s="79"/>
    </row>
    <row r="606" spans="1:2" s="43" customFormat="1" ht="12.75">
      <c r="A606" s="77"/>
      <c r="B606" s="79"/>
    </row>
    <row r="607" spans="1:2" s="43" customFormat="1" ht="12.75">
      <c r="A607" s="77"/>
      <c r="B607" s="79"/>
    </row>
    <row r="608" spans="1:2" s="43" customFormat="1" ht="12.75">
      <c r="A608" s="77"/>
      <c r="B608" s="79"/>
    </row>
    <row r="609" spans="1:2" s="43" customFormat="1" ht="12.75">
      <c r="A609" s="77"/>
      <c r="B609" s="79"/>
    </row>
    <row r="610" spans="1:2" s="43" customFormat="1" ht="12.75">
      <c r="A610" s="77"/>
      <c r="B610" s="79"/>
    </row>
    <row r="611" spans="1:2" s="43" customFormat="1" ht="12.75">
      <c r="A611" s="77"/>
      <c r="B611" s="79"/>
    </row>
    <row r="612" spans="1:2" s="43" customFormat="1" ht="12.75">
      <c r="A612" s="77"/>
      <c r="B612" s="79"/>
    </row>
    <row r="613" spans="1:2" s="43" customFormat="1" ht="12.75">
      <c r="A613" s="77"/>
      <c r="B613" s="79"/>
    </row>
    <row r="614" spans="1:2" s="43" customFormat="1" ht="12.75">
      <c r="A614" s="77"/>
      <c r="B614" s="79"/>
    </row>
    <row r="615" spans="1:2" s="43" customFormat="1" ht="12.75">
      <c r="A615" s="77"/>
      <c r="B615" s="79"/>
    </row>
    <row r="616" spans="1:2" s="43" customFormat="1" ht="12.75">
      <c r="A616" s="77"/>
      <c r="B616" s="79"/>
    </row>
    <row r="617" spans="1:2" s="43" customFormat="1" ht="12.75">
      <c r="A617" s="77"/>
      <c r="B617" s="79"/>
    </row>
    <row r="618" spans="1:2" s="43" customFormat="1" ht="12.75">
      <c r="A618" s="77"/>
      <c r="B618" s="79"/>
    </row>
    <row r="619" spans="1:2" s="43" customFormat="1" ht="12.75">
      <c r="A619" s="77"/>
      <c r="B619" s="79"/>
    </row>
    <row r="620" spans="1:2" s="43" customFormat="1" ht="12.75">
      <c r="A620" s="77"/>
      <c r="B620" s="79"/>
    </row>
    <row r="621" spans="1:2" s="43" customFormat="1" ht="12.75">
      <c r="A621" s="77"/>
      <c r="B621" s="79"/>
    </row>
    <row r="622" spans="1:2" s="43" customFormat="1" ht="12.75">
      <c r="A622" s="77"/>
      <c r="B622" s="79"/>
    </row>
    <row r="623" spans="1:2" s="43" customFormat="1" ht="12.75">
      <c r="A623" s="77"/>
      <c r="B623" s="79"/>
    </row>
    <row r="624" spans="1:2" s="43" customFormat="1" ht="12.75">
      <c r="A624" s="77"/>
      <c r="B624" s="79"/>
    </row>
    <row r="625" spans="1:2" s="43" customFormat="1" ht="12.75">
      <c r="A625" s="77"/>
      <c r="B625" s="79"/>
    </row>
    <row r="626" spans="1:2" s="43" customFormat="1" ht="12.75">
      <c r="A626" s="77"/>
      <c r="B626" s="79"/>
    </row>
    <row r="627" spans="1:2" s="43" customFormat="1" ht="12.75">
      <c r="A627" s="77"/>
      <c r="B627" s="79"/>
    </row>
    <row r="628" spans="1:2" s="43" customFormat="1" ht="12.75">
      <c r="A628" s="77"/>
      <c r="B628" s="79"/>
    </row>
    <row r="629" spans="1:2" s="43" customFormat="1" ht="12.75">
      <c r="A629" s="77"/>
      <c r="B629" s="79"/>
    </row>
    <row r="630" spans="1:2" s="43" customFormat="1" ht="12.75">
      <c r="A630" s="77"/>
      <c r="B630" s="79"/>
    </row>
    <row r="631" spans="1:2" s="43" customFormat="1" ht="12.75">
      <c r="A631" s="77"/>
      <c r="B631" s="79"/>
    </row>
    <row r="632" spans="1:2" s="43" customFormat="1" ht="12.75">
      <c r="A632" s="77"/>
      <c r="B632" s="79"/>
    </row>
    <row r="633" spans="1:2" s="43" customFormat="1" ht="12.75">
      <c r="A633" s="77"/>
      <c r="B633" s="79"/>
    </row>
    <row r="634" spans="1:2" s="43" customFormat="1" ht="12.75">
      <c r="A634" s="77"/>
      <c r="B634" s="79"/>
    </row>
    <row r="635" spans="1:2" s="43" customFormat="1" ht="12.75">
      <c r="A635" s="77"/>
      <c r="B635" s="79"/>
    </row>
    <row r="636" spans="1:2" s="43" customFormat="1" ht="12.75">
      <c r="A636" s="77"/>
      <c r="B636" s="79"/>
    </row>
    <row r="637" spans="1:2" s="43" customFormat="1" ht="12.75">
      <c r="A637" s="77"/>
      <c r="B637" s="79"/>
    </row>
    <row r="638" spans="1:2" s="43" customFormat="1" ht="12.75">
      <c r="A638" s="77"/>
      <c r="B638" s="79"/>
    </row>
    <row r="639" spans="1:2" s="43" customFormat="1" ht="12.75">
      <c r="A639" s="77"/>
      <c r="B639" s="79"/>
    </row>
    <row r="640" spans="1:2" s="43" customFormat="1" ht="12.75">
      <c r="A640" s="77"/>
      <c r="B640" s="79"/>
    </row>
    <row r="641" spans="1:2" s="43" customFormat="1" ht="12.75">
      <c r="A641" s="77"/>
      <c r="B641" s="79"/>
    </row>
    <row r="642" spans="1:2" s="43" customFormat="1" ht="12.75">
      <c r="A642" s="77"/>
      <c r="B642" s="79"/>
    </row>
    <row r="643" spans="1:2" s="43" customFormat="1" ht="12.75">
      <c r="A643" s="77"/>
      <c r="B643" s="79"/>
    </row>
    <row r="644" spans="1:2" s="43" customFormat="1" ht="12.75">
      <c r="A644" s="77"/>
      <c r="B644" s="79"/>
    </row>
    <row r="645" spans="1:2" s="43" customFormat="1" ht="12.75">
      <c r="A645" s="77"/>
      <c r="B645" s="79"/>
    </row>
    <row r="646" spans="1:2" s="43" customFormat="1" ht="12.75">
      <c r="A646" s="77"/>
      <c r="B646" s="79"/>
    </row>
    <row r="647" spans="1:2" s="43" customFormat="1" ht="12.75">
      <c r="A647" s="77"/>
      <c r="B647" s="79"/>
    </row>
    <row r="648" spans="1:2" s="43" customFormat="1" ht="12.75">
      <c r="A648" s="77"/>
      <c r="B648" s="79"/>
    </row>
    <row r="649" spans="1:2" s="43" customFormat="1" ht="12.75">
      <c r="A649" s="77"/>
      <c r="B649" s="79"/>
    </row>
    <row r="650" spans="1:2" s="43" customFormat="1" ht="12.75">
      <c r="A650" s="77"/>
      <c r="B650" s="79"/>
    </row>
    <row r="651" spans="1:2" s="43" customFormat="1" ht="12.75">
      <c r="A651" s="77"/>
      <c r="B651" s="79"/>
    </row>
    <row r="652" spans="1:2" s="43" customFormat="1" ht="12.75">
      <c r="A652" s="77"/>
      <c r="B652" s="79"/>
    </row>
    <row r="653" spans="1:2" s="43" customFormat="1" ht="12.75">
      <c r="A653" s="77"/>
      <c r="B653" s="79"/>
    </row>
    <row r="654" spans="1:2" s="43" customFormat="1" ht="12.75">
      <c r="A654" s="77"/>
      <c r="B654" s="79"/>
    </row>
    <row r="655" spans="1:2" s="43" customFormat="1" ht="12.75">
      <c r="A655" s="77"/>
      <c r="B655" s="79"/>
    </row>
    <row r="656" spans="1:2" s="43" customFormat="1" ht="12.75">
      <c r="A656" s="77"/>
      <c r="B656" s="79"/>
    </row>
    <row r="657" spans="1:2" s="43" customFormat="1" ht="12.75">
      <c r="A657" s="77"/>
      <c r="B657" s="79"/>
    </row>
    <row r="658" spans="1:2" s="43" customFormat="1" ht="12.75">
      <c r="A658" s="77"/>
      <c r="B658" s="79"/>
    </row>
    <row r="659" spans="1:2" s="43" customFormat="1" ht="12.75">
      <c r="A659" s="77"/>
      <c r="B659" s="79"/>
    </row>
    <row r="660" spans="1:2" s="43" customFormat="1" ht="12.75">
      <c r="A660" s="77"/>
      <c r="B660" s="79"/>
    </row>
    <row r="661" spans="1:2" s="43" customFormat="1" ht="12.75">
      <c r="A661" s="77"/>
      <c r="B661" s="79"/>
    </row>
    <row r="662" spans="1:2" s="43" customFormat="1" ht="12.75">
      <c r="A662" s="77"/>
      <c r="B662" s="79"/>
    </row>
    <row r="663" spans="1:2" s="43" customFormat="1" ht="12.75">
      <c r="A663" s="77"/>
      <c r="B663" s="79"/>
    </row>
    <row r="664" spans="1:2" s="43" customFormat="1" ht="12.75">
      <c r="A664" s="77"/>
      <c r="B664" s="79"/>
    </row>
    <row r="665" spans="1:2" s="43" customFormat="1" ht="12.75">
      <c r="A665" s="77"/>
      <c r="B665" s="79"/>
    </row>
    <row r="666" spans="1:2" s="43" customFormat="1" ht="12.75">
      <c r="A666" s="77"/>
      <c r="B666" s="79"/>
    </row>
    <row r="667" spans="1:2" s="43" customFormat="1" ht="12.75">
      <c r="A667" s="77"/>
      <c r="B667" s="79"/>
    </row>
    <row r="668" spans="1:2" s="43" customFormat="1" ht="12.75">
      <c r="A668" s="77"/>
      <c r="B668" s="79"/>
    </row>
    <row r="669" spans="1:2" s="43" customFormat="1" ht="12.75">
      <c r="A669" s="77"/>
      <c r="B669" s="79"/>
    </row>
    <row r="670" spans="1:2" s="43" customFormat="1" ht="12.75">
      <c r="A670" s="77"/>
      <c r="B670" s="79"/>
    </row>
    <row r="671" spans="1:2" s="43" customFormat="1" ht="12.75">
      <c r="A671" s="77"/>
      <c r="B671" s="79"/>
    </row>
    <row r="672" spans="1:2" s="43" customFormat="1" ht="12.75">
      <c r="A672" s="77"/>
      <c r="B672" s="79"/>
    </row>
    <row r="673" spans="1:2" s="43" customFormat="1" ht="12.75">
      <c r="A673" s="77"/>
      <c r="B673" s="79"/>
    </row>
    <row r="674" spans="1:2" s="43" customFormat="1" ht="12.75">
      <c r="A674" s="77"/>
      <c r="B674" s="79"/>
    </row>
    <row r="675" spans="1:2" s="43" customFormat="1" ht="12.75">
      <c r="A675" s="77"/>
      <c r="B675" s="79"/>
    </row>
    <row r="676" spans="1:2" s="43" customFormat="1" ht="12.75">
      <c r="A676" s="77"/>
      <c r="B676" s="79"/>
    </row>
    <row r="677" spans="1:2" s="43" customFormat="1" ht="12.75">
      <c r="A677" s="77"/>
      <c r="B677" s="79"/>
    </row>
    <row r="678" spans="1:2" s="43" customFormat="1" ht="12.75">
      <c r="A678" s="77"/>
      <c r="B678" s="79"/>
    </row>
    <row r="679" spans="1:2" s="43" customFormat="1" ht="12.75">
      <c r="A679" s="77"/>
      <c r="B679" s="79"/>
    </row>
    <row r="680" spans="1:2" s="43" customFormat="1" ht="12.75">
      <c r="A680" s="77"/>
      <c r="B680" s="79"/>
    </row>
    <row r="681" spans="1:2" s="43" customFormat="1" ht="12.75">
      <c r="A681" s="77"/>
      <c r="B681" s="79"/>
    </row>
    <row r="682" spans="1:2" s="43" customFormat="1" ht="12.75">
      <c r="A682" s="77"/>
      <c r="B682" s="79"/>
    </row>
    <row r="683" spans="1:2" s="43" customFormat="1" ht="12.75">
      <c r="A683" s="77"/>
      <c r="B683" s="79"/>
    </row>
    <row r="684" spans="1:2" s="43" customFormat="1" ht="12.75">
      <c r="A684" s="77"/>
      <c r="B684" s="79"/>
    </row>
    <row r="685" spans="1:2" s="43" customFormat="1" ht="12.75">
      <c r="A685" s="77"/>
      <c r="B685" s="79"/>
    </row>
    <row r="686" spans="1:2" s="43" customFormat="1" ht="12.75">
      <c r="A686" s="77"/>
      <c r="B686" s="79"/>
    </row>
    <row r="687" spans="1:2" s="43" customFormat="1" ht="12.75">
      <c r="A687" s="77"/>
      <c r="B687" s="79"/>
    </row>
    <row r="688" spans="1:2" s="43" customFormat="1" ht="12.75">
      <c r="A688" s="77"/>
      <c r="B688" s="79"/>
    </row>
    <row r="689" spans="1:2" s="43" customFormat="1" ht="12.75">
      <c r="A689" s="77"/>
      <c r="B689" s="79"/>
    </row>
    <row r="690" spans="1:2" s="43" customFormat="1" ht="12.75">
      <c r="A690" s="77"/>
      <c r="B690" s="79"/>
    </row>
    <row r="691" spans="1:2" s="43" customFormat="1" ht="12.75">
      <c r="A691" s="77"/>
      <c r="B691" s="79"/>
    </row>
    <row r="692" spans="1:2" s="43" customFormat="1" ht="12.75">
      <c r="A692" s="77"/>
      <c r="B692" s="79"/>
    </row>
    <row r="693" spans="1:2" s="43" customFormat="1" ht="12.75">
      <c r="A693" s="77"/>
      <c r="B693" s="79"/>
    </row>
    <row r="694" spans="1:2" s="43" customFormat="1" ht="12.75">
      <c r="A694" s="77"/>
      <c r="B694" s="79"/>
    </row>
    <row r="695" spans="1:2" s="43" customFormat="1" ht="12.75">
      <c r="A695" s="77"/>
      <c r="B695" s="79"/>
    </row>
    <row r="696" spans="1:2" s="43" customFormat="1" ht="12.75">
      <c r="A696" s="77"/>
      <c r="B696" s="79"/>
    </row>
    <row r="697" spans="1:2" s="43" customFormat="1" ht="12.75">
      <c r="A697" s="77"/>
      <c r="B697" s="79"/>
    </row>
    <row r="698" spans="1:2" s="43" customFormat="1" ht="12.75">
      <c r="A698" s="77"/>
      <c r="B698" s="79"/>
    </row>
    <row r="699" spans="1:2" s="43" customFormat="1" ht="12.75">
      <c r="A699" s="77"/>
      <c r="B699" s="79"/>
    </row>
    <row r="700" spans="1:2" s="43" customFormat="1" ht="12.75">
      <c r="A700" s="77"/>
      <c r="B700" s="79"/>
    </row>
    <row r="701" spans="1:2" s="43" customFormat="1" ht="12.75">
      <c r="A701" s="77"/>
      <c r="B701" s="79"/>
    </row>
    <row r="702" spans="1:2" s="43" customFormat="1" ht="12.75">
      <c r="A702" s="77"/>
      <c r="B702" s="79"/>
    </row>
    <row r="703" spans="1:2" s="43" customFormat="1" ht="12.75">
      <c r="A703" s="77"/>
      <c r="B703" s="79"/>
    </row>
    <row r="704" spans="1:2" s="43" customFormat="1" ht="12.75">
      <c r="A704" s="77"/>
      <c r="B704" s="79"/>
    </row>
    <row r="705" spans="1:2" s="43" customFormat="1" ht="12.75">
      <c r="A705" s="77"/>
      <c r="B705" s="79"/>
    </row>
    <row r="706" spans="1:2" s="43" customFormat="1" ht="12.75">
      <c r="A706" s="77"/>
      <c r="B706" s="79"/>
    </row>
    <row r="707" spans="1:2" s="43" customFormat="1" ht="12.75">
      <c r="A707" s="77"/>
      <c r="B707" s="79"/>
    </row>
    <row r="708" spans="1:2" s="43" customFormat="1" ht="12.75">
      <c r="A708" s="77"/>
      <c r="B708" s="79"/>
    </row>
    <row r="709" spans="1:2" s="43" customFormat="1" ht="12.75">
      <c r="A709" s="77"/>
      <c r="B709" s="79"/>
    </row>
    <row r="710" spans="1:2" s="43" customFormat="1" ht="12.75">
      <c r="A710" s="77"/>
      <c r="B710" s="79"/>
    </row>
    <row r="711" spans="1:2" s="43" customFormat="1" ht="12.75">
      <c r="A711" s="77"/>
      <c r="B711" s="79"/>
    </row>
    <row r="712" spans="1:2" s="43" customFormat="1" ht="12.75">
      <c r="A712" s="77"/>
      <c r="B712" s="79"/>
    </row>
    <row r="713" spans="1:2" s="43" customFormat="1" ht="12.75">
      <c r="A713" s="77"/>
      <c r="B713" s="79"/>
    </row>
    <row r="714" spans="1:2" s="43" customFormat="1" ht="12.75">
      <c r="A714" s="77"/>
      <c r="B714" s="79"/>
    </row>
    <row r="715" spans="1:2" s="43" customFormat="1" ht="12.75">
      <c r="A715" s="77"/>
      <c r="B715" s="79"/>
    </row>
    <row r="716" spans="1:2" s="43" customFormat="1" ht="12.75">
      <c r="A716" s="77"/>
      <c r="B716" s="79"/>
    </row>
    <row r="717" spans="1:2" s="43" customFormat="1" ht="12.75">
      <c r="A717" s="77"/>
      <c r="B717" s="79"/>
    </row>
    <row r="718" spans="1:2" s="43" customFormat="1" ht="12.75">
      <c r="A718" s="77"/>
      <c r="B718" s="79"/>
    </row>
    <row r="719" spans="1:2" s="43" customFormat="1" ht="12.75">
      <c r="A719" s="77"/>
      <c r="B719" s="79"/>
    </row>
    <row r="720" spans="1:2" s="43" customFormat="1" ht="12.75">
      <c r="A720" s="77"/>
      <c r="B720" s="79"/>
    </row>
    <row r="721" spans="1:2" s="43" customFormat="1" ht="12.75">
      <c r="A721" s="77"/>
      <c r="B721" s="79"/>
    </row>
    <row r="722" spans="1:2" s="43" customFormat="1" ht="12.75">
      <c r="A722" s="77"/>
      <c r="B722" s="79"/>
    </row>
    <row r="723" spans="1:2" s="43" customFormat="1" ht="12.75">
      <c r="A723" s="77"/>
      <c r="B723" s="79"/>
    </row>
    <row r="724" spans="1:2" s="43" customFormat="1" ht="12.75">
      <c r="A724" s="77"/>
      <c r="B724" s="79"/>
    </row>
    <row r="725" spans="1:2" s="43" customFormat="1" ht="12.75">
      <c r="A725" s="77"/>
      <c r="B725" s="79"/>
    </row>
    <row r="726" spans="1:2" s="43" customFormat="1" ht="12.75">
      <c r="A726" s="77"/>
      <c r="B726" s="79"/>
    </row>
    <row r="727" spans="1:2" s="43" customFormat="1" ht="12.75">
      <c r="A727" s="77"/>
      <c r="B727" s="79"/>
    </row>
    <row r="728" spans="1:2" s="43" customFormat="1" ht="12.75">
      <c r="A728" s="77"/>
      <c r="B728" s="79"/>
    </row>
    <row r="729" spans="1:2" s="43" customFormat="1" ht="12.75">
      <c r="A729" s="77"/>
      <c r="B729" s="79"/>
    </row>
    <row r="730" spans="1:2" s="43" customFormat="1" ht="12.75">
      <c r="A730" s="77"/>
      <c r="B730" s="79"/>
    </row>
    <row r="731" spans="1:2" s="43" customFormat="1" ht="12.75">
      <c r="A731" s="77"/>
      <c r="B731" s="79"/>
    </row>
    <row r="732" spans="1:2" s="43" customFormat="1" ht="12.75">
      <c r="A732" s="77"/>
      <c r="B732" s="79"/>
    </row>
    <row r="733" spans="1:2" s="43" customFormat="1" ht="12.75">
      <c r="A733" s="77"/>
      <c r="B733" s="79"/>
    </row>
    <row r="734" spans="1:2" s="43" customFormat="1" ht="12.75">
      <c r="A734" s="77"/>
      <c r="B734" s="79"/>
    </row>
    <row r="735" spans="1:2" s="43" customFormat="1" ht="12.75">
      <c r="A735" s="77"/>
      <c r="B735" s="79"/>
    </row>
    <row r="736" spans="1:2" s="43" customFormat="1" ht="12.75">
      <c r="A736" s="77"/>
      <c r="B736" s="79"/>
    </row>
    <row r="737" spans="1:2" s="43" customFormat="1" ht="12.75">
      <c r="A737" s="77"/>
      <c r="B737" s="79"/>
    </row>
    <row r="738" spans="1:2" s="43" customFormat="1" ht="12.75">
      <c r="A738" s="77"/>
      <c r="B738" s="79"/>
    </row>
    <row r="739" spans="1:2" s="43" customFormat="1" ht="12.75">
      <c r="A739" s="77"/>
      <c r="B739" s="79"/>
    </row>
    <row r="740" spans="1:2" s="43" customFormat="1" ht="12.75">
      <c r="A740" s="77"/>
      <c r="B740" s="79"/>
    </row>
    <row r="741" spans="1:2" s="43" customFormat="1" ht="12.75">
      <c r="A741" s="77"/>
      <c r="B741" s="79"/>
    </row>
    <row r="742" spans="1:2" s="43" customFormat="1" ht="12.75">
      <c r="A742" s="77"/>
      <c r="B742" s="79"/>
    </row>
    <row r="743" spans="1:2" s="43" customFormat="1" ht="12.75">
      <c r="A743" s="77"/>
      <c r="B743" s="79"/>
    </row>
    <row r="744" spans="1:2" s="43" customFormat="1" ht="12.75">
      <c r="A744" s="77"/>
      <c r="B744" s="79"/>
    </row>
    <row r="745" spans="1:2" s="43" customFormat="1" ht="12.75">
      <c r="A745" s="77"/>
      <c r="B745" s="79"/>
    </row>
    <row r="746" spans="1:2" s="43" customFormat="1" ht="12.75">
      <c r="A746" s="77"/>
      <c r="B746" s="79"/>
    </row>
    <row r="747" spans="1:2" s="43" customFormat="1" ht="12.75">
      <c r="A747" s="77"/>
      <c r="B747" s="79"/>
    </row>
    <row r="748" spans="1:2" s="43" customFormat="1" ht="12.75">
      <c r="A748" s="77"/>
      <c r="B748" s="79"/>
    </row>
    <row r="749" spans="1:2" s="43" customFormat="1" ht="12.75">
      <c r="A749" s="77"/>
      <c r="B749" s="79"/>
    </row>
    <row r="750" spans="1:2" s="43" customFormat="1" ht="12.75">
      <c r="A750" s="77"/>
      <c r="B750" s="79"/>
    </row>
    <row r="751" spans="1:2" s="43" customFormat="1" ht="12.75">
      <c r="A751" s="77"/>
      <c r="B751" s="79"/>
    </row>
    <row r="752" spans="1:2" s="43" customFormat="1" ht="12.75">
      <c r="A752" s="77"/>
      <c r="B752" s="79"/>
    </row>
    <row r="753" spans="1:2" s="43" customFormat="1" ht="12.75">
      <c r="A753" s="77"/>
      <c r="B753" s="79"/>
    </row>
    <row r="754" spans="1:2" s="43" customFormat="1" ht="12.75">
      <c r="A754" s="77"/>
      <c r="B754" s="79"/>
    </row>
    <row r="755" spans="1:2" s="43" customFormat="1" ht="12.75">
      <c r="A755" s="77"/>
      <c r="B755" s="79"/>
    </row>
    <row r="756" spans="1:2" s="43" customFormat="1" ht="12.75">
      <c r="A756" s="77"/>
      <c r="B756" s="79"/>
    </row>
    <row r="757" spans="1:2" s="43" customFormat="1" ht="12.75">
      <c r="A757" s="77"/>
      <c r="B757" s="79"/>
    </row>
    <row r="758" spans="1:2" s="43" customFormat="1" ht="12.75">
      <c r="A758" s="77"/>
      <c r="B758" s="79"/>
    </row>
    <row r="759" spans="1:2" s="43" customFormat="1" ht="12.75">
      <c r="A759" s="77"/>
      <c r="B759" s="79"/>
    </row>
    <row r="760" spans="1:2" s="43" customFormat="1" ht="12.75">
      <c r="A760" s="77"/>
      <c r="B760" s="79"/>
    </row>
    <row r="761" spans="1:2" s="43" customFormat="1" ht="12.75">
      <c r="A761" s="77"/>
      <c r="B761" s="79"/>
    </row>
    <row r="762" spans="1:2" s="43" customFormat="1" ht="12.75">
      <c r="A762" s="77"/>
      <c r="B762" s="79"/>
    </row>
    <row r="763" spans="1:2" s="43" customFormat="1" ht="12.75">
      <c r="A763" s="77"/>
      <c r="B763" s="79"/>
    </row>
    <row r="764" spans="1:2" s="43" customFormat="1" ht="12.75">
      <c r="A764" s="77"/>
      <c r="B764" s="79"/>
    </row>
    <row r="765" spans="1:2" s="43" customFormat="1" ht="12.75">
      <c r="A765" s="77"/>
      <c r="B765" s="79"/>
    </row>
    <row r="766" spans="1:2" s="43" customFormat="1" ht="12.75">
      <c r="A766" s="77"/>
      <c r="B766" s="79"/>
    </row>
    <row r="767" spans="1:2" s="43" customFormat="1" ht="12.75">
      <c r="A767" s="77"/>
      <c r="B767" s="79"/>
    </row>
    <row r="768" spans="1:2" s="43" customFormat="1" ht="12.75">
      <c r="A768" s="77"/>
      <c r="B768" s="79"/>
    </row>
    <row r="769" spans="1:2" s="43" customFormat="1" ht="12.75">
      <c r="A769" s="77"/>
      <c r="B769" s="79"/>
    </row>
    <row r="770" spans="1:2" s="43" customFormat="1" ht="12.75">
      <c r="A770" s="77"/>
      <c r="B770" s="79"/>
    </row>
    <row r="771" spans="1:2" s="43" customFormat="1" ht="12.75">
      <c r="A771" s="77"/>
      <c r="B771" s="79"/>
    </row>
    <row r="772" spans="1:2" s="43" customFormat="1" ht="12.75">
      <c r="A772" s="77"/>
      <c r="B772" s="79"/>
    </row>
    <row r="773" spans="1:2" s="43" customFormat="1" ht="12.75">
      <c r="A773" s="77"/>
      <c r="B773" s="79"/>
    </row>
    <row r="774" spans="1:2" s="43" customFormat="1" ht="12.75">
      <c r="A774" s="77"/>
      <c r="B774" s="79"/>
    </row>
    <row r="775" spans="1:2" s="43" customFormat="1" ht="12.75">
      <c r="A775" s="77"/>
      <c r="B775" s="79"/>
    </row>
    <row r="776" spans="1:2" s="43" customFormat="1" ht="12.75">
      <c r="A776" s="77"/>
      <c r="B776" s="79"/>
    </row>
    <row r="777" spans="1:2" s="43" customFormat="1" ht="12.75">
      <c r="A777" s="77"/>
      <c r="B777" s="79"/>
    </row>
    <row r="778" spans="1:2" s="43" customFormat="1" ht="12.75">
      <c r="A778" s="77"/>
      <c r="B778" s="79"/>
    </row>
    <row r="779" spans="1:2" s="43" customFormat="1" ht="12.75">
      <c r="A779" s="77"/>
      <c r="B779" s="79"/>
    </row>
    <row r="780" spans="1:2" s="43" customFormat="1" ht="12.75">
      <c r="A780" s="77"/>
      <c r="B780" s="79"/>
    </row>
    <row r="781" spans="1:2" s="43" customFormat="1" ht="12.75">
      <c r="A781" s="77"/>
      <c r="B781" s="79"/>
    </row>
    <row r="782" spans="1:2" s="43" customFormat="1" ht="12.75">
      <c r="A782" s="77"/>
      <c r="B782" s="79"/>
    </row>
    <row r="783" spans="1:2" s="43" customFormat="1" ht="12.75">
      <c r="A783" s="77"/>
      <c r="B783" s="79"/>
    </row>
    <row r="784" spans="1:2" s="43" customFormat="1" ht="12.75">
      <c r="A784" s="77"/>
      <c r="B784" s="79"/>
    </row>
    <row r="785" spans="1:2" s="43" customFormat="1" ht="12.75">
      <c r="A785" s="77"/>
      <c r="B785" s="79"/>
    </row>
    <row r="786" spans="1:2" s="43" customFormat="1" ht="12.75">
      <c r="A786" s="77"/>
      <c r="B786" s="79"/>
    </row>
    <row r="787" spans="1:2" s="43" customFormat="1" ht="12.75">
      <c r="A787" s="77"/>
      <c r="B787" s="79"/>
    </row>
    <row r="788" spans="1:2" s="43" customFormat="1" ht="12.75">
      <c r="A788" s="77"/>
      <c r="B788" s="79"/>
    </row>
    <row r="789" spans="1:2" s="43" customFormat="1" ht="12.75">
      <c r="A789" s="77"/>
      <c r="B789" s="79"/>
    </row>
    <row r="790" spans="1:2" s="43" customFormat="1" ht="12.75">
      <c r="A790" s="77"/>
      <c r="B790" s="79"/>
    </row>
    <row r="791" spans="1:2" s="43" customFormat="1" ht="12.75">
      <c r="A791" s="77"/>
      <c r="B791" s="79"/>
    </row>
    <row r="792" spans="1:2" s="43" customFormat="1" ht="12.75">
      <c r="A792" s="77"/>
      <c r="B792" s="79"/>
    </row>
    <row r="793" spans="1:2" s="43" customFormat="1" ht="12.75">
      <c r="A793" s="77"/>
      <c r="B793" s="79"/>
    </row>
    <row r="794" spans="1:2" s="43" customFormat="1" ht="12.75">
      <c r="A794" s="77"/>
      <c r="B794" s="79"/>
    </row>
    <row r="795" spans="1:2" s="43" customFormat="1" ht="12.75">
      <c r="A795" s="77"/>
      <c r="B795" s="79"/>
    </row>
    <row r="796" spans="1:2" s="43" customFormat="1" ht="12.75">
      <c r="A796" s="77"/>
      <c r="B796" s="79"/>
    </row>
    <row r="797" spans="1:2" s="43" customFormat="1" ht="12.75">
      <c r="A797" s="77"/>
      <c r="B797" s="79"/>
    </row>
    <row r="798" spans="1:2" s="43" customFormat="1" ht="12.75">
      <c r="A798" s="77"/>
      <c r="B798" s="79"/>
    </row>
    <row r="799" spans="1:2" s="43" customFormat="1" ht="12.75">
      <c r="A799" s="77"/>
      <c r="B799" s="79"/>
    </row>
    <row r="800" spans="1:2" s="43" customFormat="1" ht="12.75">
      <c r="A800" s="77"/>
      <c r="B800" s="79"/>
    </row>
    <row r="801" spans="1:2" s="43" customFormat="1" ht="12.75">
      <c r="A801" s="77"/>
      <c r="B801" s="79"/>
    </row>
    <row r="802" spans="1:2" s="43" customFormat="1" ht="12.75">
      <c r="A802" s="77"/>
      <c r="B802" s="79"/>
    </row>
    <row r="803" spans="1:2" s="43" customFormat="1" ht="12.75">
      <c r="A803" s="77"/>
      <c r="B803" s="79"/>
    </row>
    <row r="804" spans="1:2" s="43" customFormat="1" ht="12.75">
      <c r="A804" s="77"/>
      <c r="B804" s="79"/>
    </row>
    <row r="805" spans="1:2" s="43" customFormat="1" ht="12.75">
      <c r="A805" s="77"/>
      <c r="B805" s="79"/>
    </row>
    <row r="806" spans="1:2" s="43" customFormat="1" ht="12.75">
      <c r="A806" s="77"/>
      <c r="B806" s="79"/>
    </row>
    <row r="807" spans="1:2" s="43" customFormat="1" ht="12.75">
      <c r="A807" s="77"/>
      <c r="B807" s="79"/>
    </row>
    <row r="808" spans="1:2" s="43" customFormat="1" ht="12.75">
      <c r="A808" s="77"/>
      <c r="B808" s="79"/>
    </row>
    <row r="809" spans="1:2" s="43" customFormat="1" ht="12.75">
      <c r="A809" s="77"/>
      <c r="B809" s="79"/>
    </row>
    <row r="810" spans="1:2" s="43" customFormat="1" ht="12.75">
      <c r="A810" s="77"/>
      <c r="B810" s="79"/>
    </row>
    <row r="811" spans="1:2" s="43" customFormat="1" ht="12.75">
      <c r="A811" s="77"/>
      <c r="B811" s="79"/>
    </row>
    <row r="812" spans="1:2" s="43" customFormat="1" ht="12.75">
      <c r="A812" s="77"/>
      <c r="B812" s="79"/>
    </row>
    <row r="813" spans="1:2" s="43" customFormat="1" ht="12.75">
      <c r="A813" s="77"/>
      <c r="B813" s="79"/>
    </row>
    <row r="814" spans="1:2" s="43" customFormat="1" ht="12.75">
      <c r="A814" s="77"/>
      <c r="B814" s="79"/>
    </row>
    <row r="815" spans="1:2" s="43" customFormat="1" ht="12.75">
      <c r="A815" s="77"/>
      <c r="B815" s="79"/>
    </row>
    <row r="816" spans="1:2" s="43" customFormat="1" ht="12.75">
      <c r="A816" s="77"/>
      <c r="B816" s="79"/>
    </row>
    <row r="817" spans="1:2" s="43" customFormat="1" ht="12.75">
      <c r="A817" s="77"/>
      <c r="B817" s="79"/>
    </row>
    <row r="818" spans="1:2" s="43" customFormat="1" ht="12.75">
      <c r="A818" s="77"/>
      <c r="B818" s="79"/>
    </row>
    <row r="819" spans="1:2" s="43" customFormat="1" ht="12.75">
      <c r="A819" s="77"/>
      <c r="B819" s="79"/>
    </row>
    <row r="820" spans="1:2" s="43" customFormat="1" ht="12.75">
      <c r="A820" s="77"/>
      <c r="B820" s="79"/>
    </row>
    <row r="821" spans="1:2" s="43" customFormat="1" ht="12.75">
      <c r="A821" s="77"/>
      <c r="B821" s="79"/>
    </row>
    <row r="822" spans="1:2" s="43" customFormat="1" ht="12.75">
      <c r="A822" s="77"/>
      <c r="B822" s="79"/>
    </row>
    <row r="823" spans="1:2" s="43" customFormat="1" ht="12.75">
      <c r="A823" s="77"/>
      <c r="B823" s="79"/>
    </row>
    <row r="824" spans="1:2" s="43" customFormat="1" ht="12.75">
      <c r="A824" s="77"/>
      <c r="B824" s="79"/>
    </row>
    <row r="825" spans="1:2" s="43" customFormat="1" ht="12.75">
      <c r="A825" s="77"/>
      <c r="B825" s="79"/>
    </row>
    <row r="826" spans="1:2" s="43" customFormat="1" ht="12.75">
      <c r="A826" s="77"/>
      <c r="B826" s="79"/>
    </row>
    <row r="827" spans="1:2" s="43" customFormat="1" ht="12.75">
      <c r="A827" s="77"/>
      <c r="B827" s="79"/>
    </row>
    <row r="828" spans="1:2" s="43" customFormat="1" ht="12.75">
      <c r="A828" s="77"/>
      <c r="B828" s="79"/>
    </row>
    <row r="829" spans="1:2" s="43" customFormat="1" ht="12.75">
      <c r="A829" s="77"/>
      <c r="B829" s="79"/>
    </row>
    <row r="830" spans="1:2" s="43" customFormat="1" ht="12.75">
      <c r="A830" s="77"/>
      <c r="B830" s="79"/>
    </row>
    <row r="831" spans="1:2" s="43" customFormat="1" ht="12.75">
      <c r="A831" s="77"/>
      <c r="B831" s="79"/>
    </row>
    <row r="832" spans="1:2" s="43" customFormat="1" ht="12.75">
      <c r="A832" s="77"/>
      <c r="B832" s="79"/>
    </row>
    <row r="833" spans="1:2" s="43" customFormat="1" ht="12.75">
      <c r="A833" s="77"/>
      <c r="B833" s="79"/>
    </row>
    <row r="834" spans="1:2" s="43" customFormat="1" ht="12.75">
      <c r="A834" s="77"/>
      <c r="B834" s="79"/>
    </row>
    <row r="835" spans="1:2" s="43" customFormat="1" ht="12.75">
      <c r="A835" s="77"/>
      <c r="B835" s="79"/>
    </row>
    <row r="836" spans="1:2" s="43" customFormat="1" ht="12.75">
      <c r="A836" s="77"/>
      <c r="B836" s="79"/>
    </row>
    <row r="837" spans="1:2" s="43" customFormat="1" ht="12.75">
      <c r="A837" s="77"/>
      <c r="B837" s="79"/>
    </row>
    <row r="838" spans="1:2" s="43" customFormat="1" ht="12.75">
      <c r="A838" s="77"/>
      <c r="B838" s="79"/>
    </row>
    <row r="839" spans="1:2" s="43" customFormat="1" ht="12.75">
      <c r="A839" s="77"/>
      <c r="B839" s="79"/>
    </row>
    <row r="840" spans="1:2" s="43" customFormat="1" ht="12.75">
      <c r="A840" s="77"/>
      <c r="B840" s="79"/>
    </row>
    <row r="841" spans="1:2" s="43" customFormat="1" ht="12.75">
      <c r="A841" s="77"/>
      <c r="B841" s="79"/>
    </row>
    <row r="842" spans="1:2" s="43" customFormat="1" ht="12.75">
      <c r="A842" s="77"/>
      <c r="B842" s="79"/>
    </row>
    <row r="843" spans="1:2" s="43" customFormat="1" ht="12.75">
      <c r="A843" s="77"/>
      <c r="B843" s="79"/>
    </row>
    <row r="844" spans="1:2" s="43" customFormat="1" ht="12.75">
      <c r="A844" s="77"/>
      <c r="B844" s="79"/>
    </row>
    <row r="845" spans="1:2" s="43" customFormat="1" ht="12.75">
      <c r="A845" s="77"/>
      <c r="B845" s="79"/>
    </row>
    <row r="846" spans="1:2" s="43" customFormat="1" ht="12.75">
      <c r="A846" s="77"/>
      <c r="B846" s="79"/>
    </row>
    <row r="847" spans="1:2" s="43" customFormat="1" ht="12.75">
      <c r="A847" s="77"/>
      <c r="B847" s="79"/>
    </row>
    <row r="848" spans="1:2" s="43" customFormat="1" ht="12.75">
      <c r="A848" s="77"/>
      <c r="B848" s="79"/>
    </row>
    <row r="849" spans="1:2" s="43" customFormat="1" ht="12.75">
      <c r="A849" s="77"/>
      <c r="B849" s="79"/>
    </row>
    <row r="850" spans="1:2" s="43" customFormat="1" ht="12.75">
      <c r="A850" s="77"/>
      <c r="B850" s="79"/>
    </row>
    <row r="851" spans="1:2" s="43" customFormat="1" ht="12.75">
      <c r="A851" s="77"/>
      <c r="B851" s="79"/>
    </row>
    <row r="852" spans="1:2" s="43" customFormat="1" ht="12.75">
      <c r="A852" s="77"/>
      <c r="B852" s="79"/>
    </row>
    <row r="853" spans="1:2" s="43" customFormat="1" ht="12.75">
      <c r="A853" s="77"/>
      <c r="B853" s="79"/>
    </row>
    <row r="854" spans="1:2" s="43" customFormat="1" ht="12.75">
      <c r="A854" s="77"/>
      <c r="B854" s="79"/>
    </row>
    <row r="855" spans="1:2" s="43" customFormat="1" ht="12.75">
      <c r="A855" s="77"/>
      <c r="B855" s="79"/>
    </row>
    <row r="856" spans="1:2" s="43" customFormat="1" ht="12.75">
      <c r="A856" s="77"/>
      <c r="B856" s="79"/>
    </row>
    <row r="857" spans="1:2" s="43" customFormat="1" ht="12.75">
      <c r="A857" s="77"/>
      <c r="B857" s="79"/>
    </row>
    <row r="858" spans="1:2" s="43" customFormat="1" ht="12.75">
      <c r="A858" s="77"/>
      <c r="B858" s="79"/>
    </row>
    <row r="859" spans="1:2" s="43" customFormat="1" ht="12.75">
      <c r="A859" s="77"/>
      <c r="B859" s="79"/>
    </row>
    <row r="860" spans="1:2" s="43" customFormat="1" ht="12.75">
      <c r="A860" s="77"/>
      <c r="B860" s="79"/>
    </row>
    <row r="861" spans="1:2" s="43" customFormat="1" ht="12.75">
      <c r="A861" s="77"/>
      <c r="B861" s="79"/>
    </row>
    <row r="862" spans="1:2" s="43" customFormat="1" ht="12.75">
      <c r="A862" s="77"/>
      <c r="B862" s="79"/>
    </row>
    <row r="863" spans="1:2" s="43" customFormat="1" ht="12.75">
      <c r="A863" s="77"/>
      <c r="B863" s="79"/>
    </row>
    <row r="864" spans="1:2" s="43" customFormat="1" ht="12.75">
      <c r="A864" s="77"/>
      <c r="B864" s="79"/>
    </row>
    <row r="865" spans="1:2" s="43" customFormat="1" ht="12.75">
      <c r="A865" s="77"/>
      <c r="B865" s="79"/>
    </row>
    <row r="866" spans="1:2" s="43" customFormat="1" ht="12.75">
      <c r="A866" s="77"/>
      <c r="B866" s="79"/>
    </row>
    <row r="867" spans="1:2" s="43" customFormat="1" ht="12.75">
      <c r="A867" s="77"/>
      <c r="B867" s="79"/>
    </row>
    <row r="868" spans="1:2" s="43" customFormat="1" ht="12.75">
      <c r="A868" s="77"/>
      <c r="B868" s="79"/>
    </row>
    <row r="869" spans="1:2" s="43" customFormat="1" ht="12.75">
      <c r="A869" s="77"/>
      <c r="B869" s="79"/>
    </row>
    <row r="870" spans="1:2" s="43" customFormat="1" ht="12.75">
      <c r="A870" s="77"/>
      <c r="B870" s="79"/>
    </row>
    <row r="871" spans="1:2" s="43" customFormat="1" ht="12.75">
      <c r="A871" s="77"/>
      <c r="B871" s="79"/>
    </row>
    <row r="872" spans="1:2" s="43" customFormat="1" ht="12.75">
      <c r="A872" s="77"/>
      <c r="B872" s="79"/>
    </row>
    <row r="873" spans="1:2" s="43" customFormat="1" ht="12.75">
      <c r="A873" s="77"/>
      <c r="B873" s="79"/>
    </row>
    <row r="874" spans="1:2" s="43" customFormat="1" ht="12.75">
      <c r="A874" s="77"/>
      <c r="B874" s="79"/>
    </row>
    <row r="875" spans="1:2" s="43" customFormat="1" ht="12.75">
      <c r="A875" s="77"/>
      <c r="B875" s="79"/>
    </row>
    <row r="876" spans="1:2" s="43" customFormat="1" ht="12.75">
      <c r="A876" s="77"/>
      <c r="B876" s="79"/>
    </row>
    <row r="877" spans="1:2" s="43" customFormat="1" ht="12.75">
      <c r="A877" s="77"/>
      <c r="B877" s="79"/>
    </row>
    <row r="878" spans="1:2" s="43" customFormat="1" ht="12.75">
      <c r="A878" s="77"/>
      <c r="B878" s="79"/>
    </row>
    <row r="879" spans="1:2" s="43" customFormat="1" ht="12.75">
      <c r="A879" s="77"/>
      <c r="B879" s="79"/>
    </row>
    <row r="880" spans="1:2" s="43" customFormat="1" ht="12.75">
      <c r="A880" s="77"/>
      <c r="B880" s="79"/>
    </row>
    <row r="881" spans="1:2" s="43" customFormat="1" ht="12.75">
      <c r="A881" s="77"/>
      <c r="B881" s="79"/>
    </row>
    <row r="882" spans="1:2" s="43" customFormat="1" ht="12.75">
      <c r="A882" s="77"/>
      <c r="B882" s="79"/>
    </row>
    <row r="883" spans="1:2" s="43" customFormat="1" ht="12.75">
      <c r="A883" s="77"/>
      <c r="B883" s="79"/>
    </row>
    <row r="884" spans="1:2" s="43" customFormat="1" ht="12.75">
      <c r="A884" s="77"/>
      <c r="B884" s="79"/>
    </row>
    <row r="885" spans="1:2" s="43" customFormat="1" ht="12.75">
      <c r="A885" s="77"/>
      <c r="B885" s="79"/>
    </row>
    <row r="886" spans="1:2" s="43" customFormat="1" ht="12.75">
      <c r="A886" s="77"/>
      <c r="B886" s="79"/>
    </row>
    <row r="887" spans="1:2" s="43" customFormat="1" ht="12.75">
      <c r="A887" s="77"/>
      <c r="B887" s="79"/>
    </row>
    <row r="888" spans="1:2" s="43" customFormat="1" ht="12.75">
      <c r="A888" s="77"/>
      <c r="B888" s="79"/>
    </row>
    <row r="889" spans="1:2" s="43" customFormat="1" ht="12.75">
      <c r="A889" s="77"/>
      <c r="B889" s="79"/>
    </row>
    <row r="890" spans="1:2" s="43" customFormat="1" ht="12.75">
      <c r="A890" s="77"/>
      <c r="B890" s="79"/>
    </row>
    <row r="891" spans="1:2" s="43" customFormat="1" ht="12.75">
      <c r="A891" s="77"/>
      <c r="B891" s="79"/>
    </row>
    <row r="892" spans="1:2" s="43" customFormat="1" ht="12.75">
      <c r="A892" s="77"/>
      <c r="B892" s="79"/>
    </row>
    <row r="893" spans="1:2" s="43" customFormat="1" ht="12.75">
      <c r="A893" s="77"/>
      <c r="B893" s="79"/>
    </row>
    <row r="894" spans="1:2" s="43" customFormat="1" ht="12.75">
      <c r="A894" s="77"/>
      <c r="B894" s="79"/>
    </row>
    <row r="895" spans="1:2" s="43" customFormat="1" ht="12.75">
      <c r="A895" s="77"/>
      <c r="B895" s="79"/>
    </row>
    <row r="896" spans="1:2" s="43" customFormat="1" ht="12.75">
      <c r="A896" s="77"/>
      <c r="B896" s="79"/>
    </row>
    <row r="897" spans="1:2" s="43" customFormat="1" ht="12.75">
      <c r="A897" s="77"/>
      <c r="B897" s="79"/>
    </row>
    <row r="898" spans="1:2" s="43" customFormat="1" ht="12.75">
      <c r="A898" s="77"/>
      <c r="B898" s="79"/>
    </row>
    <row r="899" spans="1:2" s="43" customFormat="1" ht="12.75">
      <c r="A899" s="77"/>
      <c r="B899" s="79"/>
    </row>
    <row r="900" spans="1:2" s="43" customFormat="1" ht="12.75">
      <c r="A900" s="77"/>
      <c r="B900" s="79"/>
    </row>
    <row r="901" spans="1:2" s="43" customFormat="1" ht="12.75">
      <c r="A901" s="77"/>
      <c r="B901" s="79"/>
    </row>
    <row r="902" spans="1:2" s="43" customFormat="1" ht="12.75">
      <c r="A902" s="77"/>
      <c r="B902" s="79"/>
    </row>
    <row r="903" spans="1:2" s="43" customFormat="1" ht="12.75">
      <c r="A903" s="77"/>
      <c r="B903" s="79"/>
    </row>
    <row r="904" spans="1:2" s="43" customFormat="1" ht="12.75">
      <c r="A904" s="77"/>
      <c r="B904" s="79"/>
    </row>
    <row r="905" spans="1:2" s="43" customFormat="1" ht="12.75">
      <c r="A905" s="77"/>
      <c r="B905" s="79"/>
    </row>
    <row r="906" spans="1:2" s="43" customFormat="1" ht="12.75">
      <c r="A906" s="77"/>
      <c r="B906" s="79"/>
    </row>
    <row r="907" spans="1:2" s="43" customFormat="1" ht="12.75">
      <c r="A907" s="77"/>
      <c r="B907" s="79"/>
    </row>
    <row r="908" spans="1:2" s="43" customFormat="1" ht="12.75">
      <c r="A908" s="77"/>
      <c r="B908" s="79"/>
    </row>
    <row r="909" spans="1:2" s="43" customFormat="1" ht="12.75">
      <c r="A909" s="77"/>
      <c r="B909" s="79"/>
    </row>
    <row r="910" spans="1:2" s="43" customFormat="1" ht="12.75">
      <c r="A910" s="77"/>
      <c r="B910" s="79"/>
    </row>
    <row r="911" spans="1:2" s="43" customFormat="1" ht="12.75">
      <c r="A911" s="77"/>
      <c r="B911" s="79"/>
    </row>
    <row r="912" spans="1:2" s="43" customFormat="1" ht="12.75">
      <c r="A912" s="77"/>
      <c r="B912" s="79"/>
    </row>
    <row r="913" spans="1:2" s="43" customFormat="1" ht="12.75">
      <c r="A913" s="77"/>
      <c r="B913" s="79"/>
    </row>
    <row r="914" spans="1:2" s="43" customFormat="1" ht="12.75">
      <c r="A914" s="77"/>
      <c r="B914" s="79"/>
    </row>
    <row r="915" spans="1:2" s="43" customFormat="1" ht="12.75">
      <c r="A915" s="77"/>
      <c r="B915" s="79"/>
    </row>
    <row r="916" spans="1:2" s="43" customFormat="1" ht="12.75">
      <c r="A916" s="77"/>
      <c r="B916" s="79"/>
    </row>
    <row r="917" spans="1:2" s="43" customFormat="1" ht="12.75">
      <c r="A917" s="77"/>
      <c r="B917" s="79"/>
    </row>
    <row r="918" spans="1:2" s="43" customFormat="1" ht="12.75">
      <c r="A918" s="77"/>
      <c r="B918" s="79"/>
    </row>
    <row r="919" spans="1:2" s="43" customFormat="1" ht="12.75">
      <c r="A919" s="77"/>
      <c r="B919" s="79"/>
    </row>
    <row r="920" spans="1:2" s="43" customFormat="1" ht="12.75">
      <c r="A920" s="77"/>
      <c r="B920" s="79"/>
    </row>
    <row r="921" spans="1:2" s="43" customFormat="1" ht="12.75">
      <c r="A921" s="77"/>
      <c r="B921" s="79"/>
    </row>
    <row r="922" spans="1:2" s="43" customFormat="1" ht="12.75">
      <c r="A922" s="77"/>
      <c r="B922" s="79"/>
    </row>
    <row r="923" spans="1:2" s="43" customFormat="1" ht="12.75">
      <c r="A923" s="77"/>
      <c r="B923" s="79"/>
    </row>
    <row r="924" spans="1:2" s="43" customFormat="1" ht="12.75">
      <c r="A924" s="77"/>
      <c r="B924" s="79"/>
    </row>
    <row r="925" spans="1:2" s="43" customFormat="1" ht="12.75">
      <c r="A925" s="77"/>
      <c r="B925" s="79"/>
    </row>
    <row r="926" spans="1:2" s="43" customFormat="1" ht="12.75">
      <c r="A926" s="77"/>
      <c r="B926" s="79"/>
    </row>
    <row r="927" spans="1:2" s="43" customFormat="1" ht="12.75">
      <c r="A927" s="77"/>
      <c r="B927" s="79"/>
    </row>
    <row r="928" spans="1:2" s="43" customFormat="1" ht="12.75">
      <c r="A928" s="77"/>
      <c r="B928" s="79"/>
    </row>
    <row r="929" spans="1:2" s="43" customFormat="1" ht="12.75">
      <c r="A929" s="77"/>
      <c r="B929" s="79"/>
    </row>
    <row r="930" spans="1:2" s="43" customFormat="1" ht="12.75">
      <c r="A930" s="77"/>
      <c r="B930" s="79"/>
    </row>
    <row r="931" spans="1:2" s="43" customFormat="1" ht="12.75">
      <c r="A931" s="77"/>
      <c r="B931" s="79"/>
    </row>
    <row r="932" spans="1:2" s="43" customFormat="1" ht="12.75">
      <c r="A932" s="77"/>
      <c r="B932" s="79"/>
    </row>
    <row r="933" spans="1:2" s="43" customFormat="1" ht="12.75">
      <c r="A933" s="77"/>
      <c r="B933" s="79"/>
    </row>
    <row r="934" spans="1:2" s="43" customFormat="1" ht="12.75">
      <c r="A934" s="77"/>
      <c r="B934" s="79"/>
    </row>
    <row r="935" spans="1:2" s="43" customFormat="1" ht="12.75">
      <c r="A935" s="77"/>
      <c r="B935" s="79"/>
    </row>
    <row r="936" spans="1:2" s="43" customFormat="1" ht="12.75">
      <c r="A936" s="77"/>
      <c r="B936" s="79"/>
    </row>
    <row r="937" spans="1:2" s="43" customFormat="1" ht="12.75">
      <c r="A937" s="77"/>
      <c r="B937" s="79"/>
    </row>
    <row r="938" spans="1:2" s="43" customFormat="1" ht="12.75">
      <c r="A938" s="77"/>
      <c r="B938" s="79"/>
    </row>
    <row r="939" spans="1:2" s="43" customFormat="1" ht="12.75">
      <c r="A939" s="77"/>
      <c r="B939" s="79"/>
    </row>
    <row r="940" spans="1:2" s="43" customFormat="1" ht="12.75">
      <c r="A940" s="77"/>
      <c r="B940" s="79"/>
    </row>
    <row r="941" spans="1:2" s="43" customFormat="1" ht="12.75">
      <c r="A941" s="77"/>
      <c r="B941" s="79"/>
    </row>
    <row r="942" spans="1:2" s="43" customFormat="1" ht="12.75">
      <c r="A942" s="77"/>
      <c r="B942" s="79"/>
    </row>
    <row r="943" spans="1:2" s="43" customFormat="1" ht="12.75">
      <c r="A943" s="77"/>
      <c r="B943" s="79"/>
    </row>
    <row r="944" spans="1:2" s="43" customFormat="1" ht="12.75">
      <c r="A944" s="77"/>
      <c r="B944" s="79"/>
    </row>
    <row r="945" spans="1:2" s="43" customFormat="1" ht="12.75">
      <c r="A945" s="77"/>
      <c r="B945" s="79"/>
    </row>
    <row r="946" spans="1:2" s="43" customFormat="1" ht="12.75">
      <c r="A946" s="77"/>
      <c r="B946" s="79"/>
    </row>
    <row r="947" spans="1:2" s="43" customFormat="1" ht="12.75">
      <c r="A947" s="77"/>
      <c r="B947" s="79"/>
    </row>
    <row r="948" spans="1:2" s="43" customFormat="1" ht="12.75">
      <c r="A948" s="77"/>
      <c r="B948" s="79"/>
    </row>
    <row r="949" spans="1:2" s="43" customFormat="1" ht="12.75">
      <c r="A949" s="77"/>
      <c r="B949" s="79"/>
    </row>
    <row r="950" spans="1:2" s="43" customFormat="1" ht="12.75">
      <c r="A950" s="77"/>
      <c r="B950" s="79"/>
    </row>
    <row r="951" spans="1:2" s="43" customFormat="1" ht="12.75">
      <c r="A951" s="77"/>
      <c r="B951" s="79"/>
    </row>
    <row r="952" spans="1:2" s="43" customFormat="1" ht="12.75">
      <c r="A952" s="77"/>
      <c r="B952" s="79"/>
    </row>
    <row r="953" spans="1:2" s="43" customFormat="1" ht="12.75">
      <c r="A953" s="77"/>
      <c r="B953" s="79"/>
    </row>
    <row r="954" spans="1:2" s="43" customFormat="1" ht="12.75">
      <c r="A954" s="77"/>
      <c r="B954" s="79"/>
    </row>
    <row r="955" spans="1:2" s="43" customFormat="1" ht="12.75">
      <c r="A955" s="77"/>
      <c r="B955" s="79"/>
    </row>
    <row r="956" spans="1:2" s="43" customFormat="1" ht="12.75">
      <c r="A956" s="77"/>
      <c r="B956" s="79"/>
    </row>
    <row r="957" spans="1:2" s="43" customFormat="1" ht="12.75">
      <c r="A957" s="77"/>
      <c r="B957" s="79"/>
    </row>
    <row r="958" spans="1:2" s="43" customFormat="1" ht="12.75">
      <c r="A958" s="77"/>
      <c r="B958" s="79"/>
    </row>
    <row r="959" spans="1:2" s="43" customFormat="1" ht="12.75">
      <c r="A959" s="77"/>
      <c r="B959" s="79"/>
    </row>
    <row r="960" spans="1:2" s="43" customFormat="1" ht="12.75">
      <c r="A960" s="77"/>
      <c r="B960" s="79"/>
    </row>
    <row r="961" spans="1:2" s="43" customFormat="1" ht="12.75">
      <c r="A961" s="77"/>
      <c r="B961" s="79"/>
    </row>
    <row r="962" spans="1:2" s="43" customFormat="1" ht="12.75">
      <c r="A962" s="77"/>
      <c r="B962" s="79"/>
    </row>
    <row r="963" spans="1:2" s="43" customFormat="1" ht="12.75">
      <c r="A963" s="77"/>
      <c r="B963" s="79"/>
    </row>
    <row r="964" spans="1:2" s="43" customFormat="1" ht="12.75">
      <c r="A964" s="77"/>
      <c r="B964" s="79"/>
    </row>
    <row r="965" spans="1:2" s="43" customFormat="1" ht="12.75">
      <c r="A965" s="77"/>
      <c r="B965" s="79"/>
    </row>
    <row r="966" spans="1:2" s="43" customFormat="1" ht="12.75">
      <c r="A966" s="77"/>
      <c r="B966" s="79"/>
    </row>
    <row r="967" spans="1:2" s="43" customFormat="1" ht="12.75">
      <c r="A967" s="77"/>
      <c r="B967" s="79"/>
    </row>
    <row r="968" spans="1:2" s="43" customFormat="1" ht="12.75">
      <c r="A968" s="77"/>
      <c r="B968" s="79"/>
    </row>
    <row r="969" spans="1:2" s="43" customFormat="1" ht="12.75">
      <c r="A969" s="77"/>
      <c r="B969" s="79"/>
    </row>
    <row r="970" spans="1:2" s="43" customFormat="1" ht="12.75">
      <c r="A970" s="77"/>
      <c r="B970" s="79"/>
    </row>
    <row r="971" spans="1:2" s="43" customFormat="1" ht="12.75">
      <c r="A971" s="77"/>
      <c r="B971" s="79"/>
    </row>
    <row r="972" spans="1:2" s="43" customFormat="1" ht="12.75">
      <c r="A972" s="77"/>
      <c r="B972" s="79"/>
    </row>
    <row r="973" spans="1:2" s="43" customFormat="1" ht="12.75">
      <c r="A973" s="77"/>
      <c r="B973" s="79"/>
    </row>
    <row r="974" spans="1:2" s="43" customFormat="1" ht="12.75">
      <c r="A974" s="77"/>
      <c r="B974" s="79"/>
    </row>
    <row r="975" spans="1:2" s="43" customFormat="1" ht="12.75">
      <c r="A975" s="77"/>
      <c r="B975" s="79"/>
    </row>
    <row r="976" ht="12.75">
      <c r="B976" s="79"/>
    </row>
    <row r="977" ht="12.75">
      <c r="B977" s="79"/>
    </row>
    <row r="978" ht="12.75">
      <c r="B978" s="79"/>
    </row>
    <row r="979" ht="12.75">
      <c r="B979" s="79"/>
    </row>
    <row r="980" ht="12.75">
      <c r="B980" s="79"/>
    </row>
    <row r="981" ht="12.75">
      <c r="B981" s="79"/>
    </row>
    <row r="982" ht="12.75">
      <c r="B982" s="79"/>
    </row>
    <row r="983" ht="12.75">
      <c r="B983" s="79"/>
    </row>
    <row r="984" ht="12.75">
      <c r="B984" s="79"/>
    </row>
    <row r="985" ht="12.75">
      <c r="B985" s="79"/>
    </row>
    <row r="986" ht="12.75">
      <c r="B986" s="79"/>
    </row>
    <row r="987" ht="12.75">
      <c r="B987" s="79"/>
    </row>
    <row r="988" ht="12.75">
      <c r="B988" s="79"/>
    </row>
    <row r="989" ht="12.75">
      <c r="B989" s="79"/>
    </row>
    <row r="990" ht="12.75">
      <c r="B990" s="79"/>
    </row>
    <row r="991" ht="12.75">
      <c r="B991" s="79"/>
    </row>
    <row r="992" ht="12.75">
      <c r="B992" s="79"/>
    </row>
    <row r="993" ht="12.75">
      <c r="B993" s="79"/>
    </row>
    <row r="994" ht="12.75">
      <c r="B994" s="79"/>
    </row>
    <row r="995" ht="12.75">
      <c r="B995" s="79"/>
    </row>
    <row r="996" ht="12.75">
      <c r="B996" s="79"/>
    </row>
    <row r="997" ht="12.75">
      <c r="B997" s="79"/>
    </row>
    <row r="998" ht="12.75">
      <c r="B998" s="79"/>
    </row>
    <row r="999" ht="12.75">
      <c r="B999" s="79"/>
    </row>
    <row r="1000" ht="12.75">
      <c r="B1000" s="79"/>
    </row>
    <row r="1001" ht="12.75">
      <c r="B1001" s="79"/>
    </row>
    <row r="1002" ht="12.75">
      <c r="B1002" s="79"/>
    </row>
    <row r="1003" ht="12.75">
      <c r="B1003" s="79"/>
    </row>
    <row r="1004" ht="12.75">
      <c r="B1004" s="79"/>
    </row>
    <row r="1005" ht="12.75">
      <c r="B1005" s="79"/>
    </row>
    <row r="1006" ht="12.75">
      <c r="B1006" s="79"/>
    </row>
    <row r="1007" ht="12.75">
      <c r="B1007" s="79"/>
    </row>
    <row r="1008" ht="12.75">
      <c r="B1008" s="79"/>
    </row>
    <row r="1009" ht="12.75">
      <c r="B1009" s="79"/>
    </row>
    <row r="1010" ht="12.75">
      <c r="B1010" s="79"/>
    </row>
    <row r="1011" ht="12.75">
      <c r="B1011" s="79"/>
    </row>
    <row r="1012" ht="12.75">
      <c r="B1012" s="79"/>
    </row>
    <row r="1013" ht="12.75">
      <c r="B1013" s="79"/>
    </row>
    <row r="1014" ht="12.75">
      <c r="B1014" s="79"/>
    </row>
    <row r="1015" ht="12.75">
      <c r="B1015" s="79"/>
    </row>
    <row r="1016" ht="12.75">
      <c r="B1016" s="79"/>
    </row>
    <row r="1017" ht="12.75">
      <c r="B1017" s="79"/>
    </row>
    <row r="1018" ht="12.75">
      <c r="B1018" s="79"/>
    </row>
    <row r="1019" ht="12.75">
      <c r="B1019" s="79"/>
    </row>
    <row r="1020" ht="12.75">
      <c r="B1020" s="79"/>
    </row>
    <row r="1021" ht="12.75">
      <c r="B1021" s="79"/>
    </row>
    <row r="1022" ht="12.75">
      <c r="B1022" s="79"/>
    </row>
    <row r="1023" ht="12.75">
      <c r="B1023" s="79"/>
    </row>
    <row r="1024" ht="12.75">
      <c r="B1024" s="79"/>
    </row>
    <row r="1025" ht="12.75">
      <c r="B1025" s="79"/>
    </row>
    <row r="1026" ht="12.75">
      <c r="B1026" s="79"/>
    </row>
    <row r="1027" ht="12.75">
      <c r="B1027" s="79"/>
    </row>
    <row r="1028" ht="12.75">
      <c r="B1028" s="79"/>
    </row>
    <row r="1029" ht="12.75">
      <c r="B1029" s="79"/>
    </row>
    <row r="1030" ht="12.75">
      <c r="B1030" s="79"/>
    </row>
    <row r="1031" ht="12.75">
      <c r="B1031" s="79"/>
    </row>
    <row r="1032" ht="12.75">
      <c r="B1032" s="79"/>
    </row>
    <row r="1033" ht="12.75">
      <c r="B1033" s="79"/>
    </row>
    <row r="1034" ht="12.75">
      <c r="B1034" s="79"/>
    </row>
    <row r="1035" ht="12.75">
      <c r="B1035" s="79"/>
    </row>
    <row r="1036" ht="12.75">
      <c r="B1036" s="79"/>
    </row>
    <row r="1037" ht="12.75">
      <c r="B1037" s="79"/>
    </row>
    <row r="1038" ht="12.75">
      <c r="B1038" s="79"/>
    </row>
    <row r="1039" ht="12.75">
      <c r="B1039" s="79"/>
    </row>
    <row r="1040" ht="12.75">
      <c r="B1040" s="79"/>
    </row>
    <row r="1041" ht="12.75">
      <c r="B1041" s="79"/>
    </row>
    <row r="1042" ht="12.75">
      <c r="B1042" s="79"/>
    </row>
    <row r="1043" ht="12.75">
      <c r="B1043" s="79"/>
    </row>
    <row r="1044" ht="12.75">
      <c r="B1044" s="79"/>
    </row>
    <row r="1045" ht="12.75">
      <c r="B1045" s="79"/>
    </row>
    <row r="1046" ht="12.75">
      <c r="B1046" s="79"/>
    </row>
    <row r="1047" ht="12.75">
      <c r="B1047" s="79"/>
    </row>
    <row r="1048" ht="12.75">
      <c r="B1048" s="79"/>
    </row>
    <row r="1049" ht="12.75">
      <c r="B1049" s="79"/>
    </row>
    <row r="1050" ht="12.75">
      <c r="B1050" s="79"/>
    </row>
    <row r="1051" ht="12.75">
      <c r="B1051" s="79"/>
    </row>
    <row r="1052" ht="12.75">
      <c r="B1052" s="79"/>
    </row>
    <row r="1053" ht="12.75">
      <c r="B1053" s="79"/>
    </row>
    <row r="1054" ht="12.75">
      <c r="B1054" s="79"/>
    </row>
    <row r="1055" ht="12.75">
      <c r="B1055" s="79"/>
    </row>
    <row r="1056" ht="12.75">
      <c r="B1056" s="79"/>
    </row>
    <row r="1057" ht="12.75">
      <c r="B1057" s="79"/>
    </row>
    <row r="1058" ht="12.75">
      <c r="B1058" s="79"/>
    </row>
    <row r="1059" ht="12.75">
      <c r="B1059" s="79"/>
    </row>
    <row r="1060" ht="12.75">
      <c r="B1060" s="79"/>
    </row>
    <row r="1061" ht="12.75">
      <c r="B1061" s="79"/>
    </row>
    <row r="1062" ht="12.75">
      <c r="B1062" s="79"/>
    </row>
    <row r="1063" ht="12.75">
      <c r="B1063" s="79"/>
    </row>
    <row r="1064" ht="12.75">
      <c r="B1064" s="79"/>
    </row>
    <row r="1065" ht="12.75">
      <c r="B1065" s="79"/>
    </row>
    <row r="1066" ht="12.75">
      <c r="B1066" s="79"/>
    </row>
    <row r="1067" ht="12.75">
      <c r="B1067" s="79"/>
    </row>
    <row r="1068" ht="12.75">
      <c r="B1068" s="79"/>
    </row>
    <row r="1069" ht="12.75">
      <c r="B1069" s="79"/>
    </row>
    <row r="1070" ht="12.75">
      <c r="B1070" s="79"/>
    </row>
    <row r="1071" ht="12.75">
      <c r="B1071" s="79"/>
    </row>
    <row r="1072" ht="12.75">
      <c r="B1072" s="79"/>
    </row>
    <row r="1073" ht="12.75">
      <c r="B1073" s="79"/>
    </row>
    <row r="1074" ht="12.75">
      <c r="B1074" s="79"/>
    </row>
    <row r="1075" ht="12.75">
      <c r="B1075" s="79"/>
    </row>
    <row r="1076" ht="12.75">
      <c r="B1076" s="79"/>
    </row>
    <row r="1077" ht="12.75">
      <c r="B1077" s="79"/>
    </row>
    <row r="1078" ht="12.75">
      <c r="B1078" s="79"/>
    </row>
    <row r="1079" ht="12.75">
      <c r="B1079" s="79"/>
    </row>
    <row r="1080" ht="12.75">
      <c r="B1080" s="79"/>
    </row>
    <row r="1081" ht="12.75">
      <c r="B1081" s="79"/>
    </row>
    <row r="1082" ht="12.75">
      <c r="B1082" s="79"/>
    </row>
    <row r="1083" ht="12.75">
      <c r="B1083" s="79"/>
    </row>
    <row r="1084" ht="12.75">
      <c r="B1084" s="79"/>
    </row>
    <row r="1085" ht="12.75">
      <c r="B1085" s="79"/>
    </row>
    <row r="1086" ht="12.75">
      <c r="B1086" s="79"/>
    </row>
    <row r="1087" ht="12.75">
      <c r="B1087" s="79"/>
    </row>
    <row r="1088" ht="12.75">
      <c r="B1088" s="79"/>
    </row>
    <row r="1089" ht="12.75">
      <c r="B1089" s="79"/>
    </row>
    <row r="1090" ht="12.75">
      <c r="B1090" s="79"/>
    </row>
    <row r="1091" ht="12.75">
      <c r="B1091" s="79"/>
    </row>
    <row r="1092" ht="12.75">
      <c r="B1092" s="79"/>
    </row>
    <row r="1093" ht="12.75">
      <c r="B1093" s="79"/>
    </row>
    <row r="1094" ht="12.75">
      <c r="B1094" s="79"/>
    </row>
    <row r="1095" ht="12.75">
      <c r="B1095" s="79"/>
    </row>
    <row r="1096" ht="12.75">
      <c r="B1096" s="79"/>
    </row>
    <row r="1097" ht="12.75">
      <c r="B1097" s="79"/>
    </row>
    <row r="1098" ht="12.75">
      <c r="B1098" s="79"/>
    </row>
    <row r="1099" ht="12.75">
      <c r="B1099" s="79"/>
    </row>
    <row r="1100" ht="12.75">
      <c r="B1100" s="79"/>
    </row>
    <row r="1101" ht="12.75">
      <c r="B1101" s="79"/>
    </row>
    <row r="1102" ht="12.75">
      <c r="B1102" s="79"/>
    </row>
    <row r="1103" ht="12.75">
      <c r="B1103" s="79"/>
    </row>
    <row r="1104" ht="12.75">
      <c r="B1104" s="79"/>
    </row>
    <row r="1105" ht="12.75">
      <c r="B1105" s="79"/>
    </row>
    <row r="1106" ht="12.75">
      <c r="B1106" s="79"/>
    </row>
    <row r="1107" ht="12.75">
      <c r="B1107" s="79"/>
    </row>
    <row r="1108" ht="12.75">
      <c r="B1108" s="79"/>
    </row>
    <row r="1109" ht="12.75">
      <c r="B1109" s="79"/>
    </row>
    <row r="1110" ht="12.75">
      <c r="B1110" s="79"/>
    </row>
    <row r="1111" ht="12.75">
      <c r="B1111" s="79"/>
    </row>
    <row r="1112" ht="12.75">
      <c r="B1112" s="79"/>
    </row>
    <row r="1113" ht="12.75">
      <c r="B1113" s="79"/>
    </row>
    <row r="1114" ht="12.75">
      <c r="B1114" s="79"/>
    </row>
    <row r="1115" ht="12.75">
      <c r="B1115" s="79"/>
    </row>
    <row r="1116" ht="12.75">
      <c r="B1116" s="79"/>
    </row>
    <row r="1117" ht="12.75">
      <c r="B1117" s="79"/>
    </row>
    <row r="1118" ht="12.75">
      <c r="B1118" s="79"/>
    </row>
    <row r="1119" ht="12.75">
      <c r="B1119" s="79"/>
    </row>
    <row r="1120" ht="12.75">
      <c r="B1120" s="79"/>
    </row>
    <row r="1121" ht="12.75">
      <c r="B1121" s="79"/>
    </row>
    <row r="1122" ht="12.75">
      <c r="B1122" s="79"/>
    </row>
    <row r="1123" ht="12.75">
      <c r="B1123" s="79"/>
    </row>
    <row r="1124" ht="12.75">
      <c r="B1124" s="79"/>
    </row>
    <row r="1125" ht="12.75">
      <c r="B1125" s="79"/>
    </row>
    <row r="1126" ht="12.75">
      <c r="B1126" s="79"/>
    </row>
    <row r="1127" ht="12.75">
      <c r="B1127" s="79"/>
    </row>
    <row r="1128" ht="12.75">
      <c r="B1128" s="79"/>
    </row>
    <row r="1129" ht="12.75">
      <c r="B1129" s="79"/>
    </row>
    <row r="1130" ht="12.75">
      <c r="B1130" s="79"/>
    </row>
    <row r="1131" ht="12.75">
      <c r="B1131" s="79"/>
    </row>
    <row r="1132" ht="12.75">
      <c r="B1132" s="79"/>
    </row>
    <row r="1133" ht="12.75">
      <c r="B1133" s="79"/>
    </row>
    <row r="1134" ht="12.75">
      <c r="B1134" s="79"/>
    </row>
    <row r="1135" ht="12.75">
      <c r="B1135" s="79"/>
    </row>
    <row r="1136" ht="12.75">
      <c r="B1136" s="79"/>
    </row>
    <row r="1137" ht="12.75">
      <c r="B1137" s="79"/>
    </row>
    <row r="1138" ht="12.75">
      <c r="B1138" s="79"/>
    </row>
    <row r="1139" ht="12.75">
      <c r="B1139" s="79"/>
    </row>
    <row r="1140" ht="12.75">
      <c r="B1140" s="79"/>
    </row>
    <row r="1141" ht="12.75">
      <c r="B1141" s="79"/>
    </row>
    <row r="1142" ht="12.75">
      <c r="B1142" s="79"/>
    </row>
    <row r="1143" ht="12.75">
      <c r="B1143" s="79"/>
    </row>
    <row r="1144" ht="12.75">
      <c r="B1144" s="79"/>
    </row>
    <row r="1145" ht="12.75">
      <c r="B1145" s="79"/>
    </row>
    <row r="1146" ht="12.75">
      <c r="B1146" s="79"/>
    </row>
    <row r="1147" ht="12.75">
      <c r="B1147" s="79"/>
    </row>
    <row r="1148" ht="12.75">
      <c r="B1148" s="79"/>
    </row>
    <row r="1149" ht="12.75">
      <c r="B1149" s="79"/>
    </row>
    <row r="1150" ht="12.75">
      <c r="B1150" s="79"/>
    </row>
    <row r="1151" ht="12.75">
      <c r="B1151" s="79"/>
    </row>
    <row r="1152" ht="12.75">
      <c r="B1152" s="79"/>
    </row>
    <row r="1153" ht="12.75">
      <c r="B1153" s="79"/>
    </row>
    <row r="1154" ht="12.75">
      <c r="B1154" s="79"/>
    </row>
    <row r="1155" ht="12.75">
      <c r="B1155" s="79"/>
    </row>
    <row r="1156" ht="12.75">
      <c r="B1156" s="79"/>
    </row>
    <row r="1157" ht="12.75">
      <c r="B1157" s="79"/>
    </row>
    <row r="1158" ht="12.75">
      <c r="B1158" s="79"/>
    </row>
    <row r="1159" ht="12.75">
      <c r="B1159" s="79"/>
    </row>
    <row r="1160" ht="12.75">
      <c r="B1160" s="79"/>
    </row>
    <row r="1161" ht="12.75">
      <c r="B1161" s="79"/>
    </row>
    <row r="1162" ht="12.75">
      <c r="B1162" s="79"/>
    </row>
    <row r="1163" ht="12.75">
      <c r="B1163" s="79"/>
    </row>
    <row r="1164" ht="12.75">
      <c r="B1164" s="79"/>
    </row>
    <row r="1165" ht="12.75">
      <c r="B1165" s="79"/>
    </row>
    <row r="1166" ht="12.75">
      <c r="B1166" s="79"/>
    </row>
    <row r="1167" ht="12.75">
      <c r="B1167" s="79"/>
    </row>
    <row r="1168" ht="12.75">
      <c r="B1168" s="79"/>
    </row>
    <row r="1169" ht="12.75">
      <c r="B1169" s="79"/>
    </row>
    <row r="1170" ht="12.75">
      <c r="B1170" s="79"/>
    </row>
    <row r="1171" ht="12.75">
      <c r="B1171" s="79"/>
    </row>
    <row r="1172" ht="12.75">
      <c r="B1172" s="79"/>
    </row>
    <row r="1173" ht="12.75">
      <c r="B1173" s="79"/>
    </row>
    <row r="1174" ht="12.75">
      <c r="B1174" s="79"/>
    </row>
    <row r="1175" ht="12.75">
      <c r="B1175" s="79"/>
    </row>
    <row r="1176" ht="12.75">
      <c r="B1176" s="79"/>
    </row>
    <row r="1177" ht="12.75">
      <c r="B1177" s="79"/>
    </row>
    <row r="1178" ht="12.75">
      <c r="B1178" s="79"/>
    </row>
    <row r="1179" ht="12.75">
      <c r="B1179" s="79"/>
    </row>
    <row r="1180" ht="12.75">
      <c r="B1180" s="79"/>
    </row>
    <row r="1181" ht="12.75">
      <c r="B1181" s="79"/>
    </row>
    <row r="1182" ht="12.75">
      <c r="B1182" s="79"/>
    </row>
    <row r="1183" ht="12.75">
      <c r="B1183" s="79"/>
    </row>
    <row r="1184" ht="12.75">
      <c r="B1184" s="79"/>
    </row>
    <row r="1185" ht="12.75">
      <c r="B1185" s="79"/>
    </row>
    <row r="1186" ht="12.75">
      <c r="B1186" s="79"/>
    </row>
    <row r="1187" ht="12.75">
      <c r="B1187" s="79"/>
    </row>
    <row r="1188" ht="12.75">
      <c r="B1188" s="79"/>
    </row>
    <row r="1189" ht="12.75">
      <c r="B1189" s="79"/>
    </row>
    <row r="1190" ht="12.75">
      <c r="B1190" s="79"/>
    </row>
    <row r="1191" ht="12.75">
      <c r="B1191" s="79"/>
    </row>
    <row r="1192" ht="12.75">
      <c r="B1192" s="79"/>
    </row>
    <row r="1193" ht="12.75">
      <c r="B1193" s="79"/>
    </row>
    <row r="1194" ht="12.75">
      <c r="B1194" s="79"/>
    </row>
    <row r="1195" ht="12.75">
      <c r="B1195" s="79"/>
    </row>
    <row r="1196" ht="12.75">
      <c r="B1196" s="79"/>
    </row>
    <row r="1197" ht="12.75">
      <c r="B1197" s="79"/>
    </row>
    <row r="1198" ht="12.75">
      <c r="B1198" s="79"/>
    </row>
    <row r="1199" ht="12.75">
      <c r="B1199" s="79"/>
    </row>
    <row r="1200" ht="12.75">
      <c r="B1200" s="79"/>
    </row>
    <row r="1201" ht="12.75">
      <c r="B1201" s="79"/>
    </row>
    <row r="1202" ht="12.75">
      <c r="B1202" s="79"/>
    </row>
    <row r="1203" ht="12.75">
      <c r="B1203" s="79"/>
    </row>
    <row r="1204" ht="12.75">
      <c r="B1204" s="79"/>
    </row>
    <row r="1205" ht="12.75">
      <c r="B1205" s="79"/>
    </row>
    <row r="1206" ht="12.75">
      <c r="B1206" s="79"/>
    </row>
    <row r="1207" ht="12.75">
      <c r="B1207" s="79"/>
    </row>
    <row r="1208" ht="12.75">
      <c r="B1208" s="79"/>
    </row>
    <row r="1209" ht="12.75">
      <c r="B1209" s="79"/>
    </row>
    <row r="1210" ht="12.75">
      <c r="B1210" s="79"/>
    </row>
    <row r="1211" ht="12.75">
      <c r="B1211" s="79"/>
    </row>
    <row r="1212" ht="12.75">
      <c r="B1212" s="79"/>
    </row>
    <row r="1213" ht="12.75">
      <c r="B1213" s="79"/>
    </row>
    <row r="1214" ht="12.75">
      <c r="B1214" s="79"/>
    </row>
    <row r="1215" ht="12.75">
      <c r="B1215" s="79"/>
    </row>
    <row r="1216" ht="12.75">
      <c r="B1216" s="79"/>
    </row>
    <row r="1217" ht="12.75">
      <c r="B1217" s="79"/>
    </row>
    <row r="1218" ht="12.75">
      <c r="B1218" s="79"/>
    </row>
    <row r="1219" ht="12.75">
      <c r="B1219" s="79"/>
    </row>
    <row r="1220" ht="12.75">
      <c r="B1220" s="79"/>
    </row>
    <row r="1221" ht="12.75">
      <c r="B1221" s="79"/>
    </row>
    <row r="1222" ht="12.75">
      <c r="B1222" s="79"/>
    </row>
    <row r="1223" ht="12.75">
      <c r="B1223" s="79"/>
    </row>
    <row r="1224" ht="12.75">
      <c r="B1224" s="79"/>
    </row>
    <row r="1225" ht="12.75">
      <c r="B1225" s="79"/>
    </row>
    <row r="1226" ht="12.75">
      <c r="B1226" s="79"/>
    </row>
    <row r="1227" ht="12.75">
      <c r="B1227" s="79"/>
    </row>
    <row r="1228" ht="12.75">
      <c r="B1228" s="79"/>
    </row>
    <row r="1229" ht="12.75">
      <c r="B1229" s="79"/>
    </row>
    <row r="1230" ht="12.75">
      <c r="B1230" s="79"/>
    </row>
    <row r="1231" ht="12.75">
      <c r="B1231" s="79"/>
    </row>
    <row r="1232" ht="12.75">
      <c r="B1232" s="79"/>
    </row>
    <row r="1233" ht="12.75">
      <c r="B1233" s="79"/>
    </row>
    <row r="1234" ht="12.75">
      <c r="B1234" s="79"/>
    </row>
    <row r="1235" ht="12.75">
      <c r="B1235" s="79"/>
    </row>
    <row r="1236" ht="12.75">
      <c r="B1236" s="79"/>
    </row>
    <row r="1237" ht="12.75">
      <c r="B1237" s="79"/>
    </row>
    <row r="1238" ht="12.75">
      <c r="B1238" s="79"/>
    </row>
    <row r="1239" ht="12.75">
      <c r="B1239" s="79"/>
    </row>
    <row r="1240" ht="12.75">
      <c r="B1240" s="79"/>
    </row>
    <row r="1241" ht="12.75">
      <c r="B1241" s="79"/>
    </row>
    <row r="1242" ht="12.75">
      <c r="B1242" s="79"/>
    </row>
    <row r="1243" ht="12.75">
      <c r="B1243" s="79"/>
    </row>
    <row r="1244" ht="12.75">
      <c r="B1244" s="79"/>
    </row>
    <row r="1245" ht="12.75">
      <c r="B1245" s="79"/>
    </row>
    <row r="1246" ht="12.75">
      <c r="B1246" s="79"/>
    </row>
    <row r="1247" ht="12.75">
      <c r="B1247" s="79"/>
    </row>
    <row r="1248" ht="12.75">
      <c r="B1248" s="79"/>
    </row>
    <row r="1249" ht="12.75">
      <c r="B1249" s="79"/>
    </row>
    <row r="1250" ht="12.75">
      <c r="B1250" s="79"/>
    </row>
    <row r="1251" ht="12.75">
      <c r="B1251" s="79"/>
    </row>
    <row r="1252" ht="12.75">
      <c r="B1252" s="79"/>
    </row>
    <row r="1253" ht="12.75">
      <c r="B1253" s="79"/>
    </row>
    <row r="1254" ht="12.75">
      <c r="B1254" s="79"/>
    </row>
    <row r="1255" ht="12.75">
      <c r="B1255" s="79"/>
    </row>
    <row r="1256" ht="12.75">
      <c r="B1256" s="79"/>
    </row>
    <row r="1257" ht="12.75">
      <c r="B1257" s="79"/>
    </row>
    <row r="1258" ht="12.75">
      <c r="B1258" s="79"/>
    </row>
    <row r="1259" ht="12.75">
      <c r="B1259" s="79"/>
    </row>
    <row r="1260" ht="12.75">
      <c r="B1260" s="79"/>
    </row>
    <row r="1261" ht="12.75">
      <c r="B1261" s="79"/>
    </row>
    <row r="1262" ht="12.75">
      <c r="B1262" s="79"/>
    </row>
    <row r="1263" ht="12.75">
      <c r="B1263" s="79"/>
    </row>
    <row r="1264" ht="12.75">
      <c r="B1264" s="79"/>
    </row>
    <row r="1265" ht="12.75">
      <c r="B1265" s="79"/>
    </row>
    <row r="1266" ht="12.75">
      <c r="B1266" s="79"/>
    </row>
    <row r="1267" ht="12.75">
      <c r="B1267" s="79"/>
    </row>
    <row r="1268" ht="12.75">
      <c r="B1268" s="79"/>
    </row>
    <row r="1269" ht="12.75">
      <c r="B1269" s="79"/>
    </row>
    <row r="1270" ht="12.75">
      <c r="B1270" s="79"/>
    </row>
    <row r="1271" ht="12.75">
      <c r="B1271" s="79"/>
    </row>
    <row r="1272" ht="12.75">
      <c r="B1272" s="79"/>
    </row>
    <row r="1273" ht="12.75">
      <c r="B1273" s="79"/>
    </row>
    <row r="1274" ht="12.75">
      <c r="B1274" s="79"/>
    </row>
    <row r="1275" ht="12.75">
      <c r="B1275" s="79"/>
    </row>
    <row r="1276" ht="12.75">
      <c r="B1276" s="79"/>
    </row>
    <row r="1277" ht="12.75">
      <c r="B1277" s="79"/>
    </row>
    <row r="1278" ht="12.75">
      <c r="B1278" s="79"/>
    </row>
    <row r="1279" ht="12.75">
      <c r="B1279" s="79"/>
    </row>
    <row r="1280" ht="12.75">
      <c r="B1280" s="79"/>
    </row>
    <row r="1281" ht="12.75">
      <c r="B1281" s="79"/>
    </row>
    <row r="1282" ht="12.75">
      <c r="B1282" s="79"/>
    </row>
    <row r="1283" ht="12.75">
      <c r="B1283" s="79"/>
    </row>
    <row r="1284" ht="12.75">
      <c r="B1284" s="79"/>
    </row>
    <row r="1285" ht="12.75">
      <c r="B1285" s="79"/>
    </row>
    <row r="1286" ht="12.75">
      <c r="B1286" s="79"/>
    </row>
    <row r="1287" ht="12.75">
      <c r="B1287" s="79"/>
    </row>
    <row r="1288" ht="12.75">
      <c r="B1288" s="79"/>
    </row>
    <row r="1289" ht="12.75">
      <c r="B1289" s="79"/>
    </row>
    <row r="1290" ht="12.75">
      <c r="B1290" s="79"/>
    </row>
    <row r="1291" ht="12.75">
      <c r="B1291" s="79"/>
    </row>
    <row r="1292" ht="12.75">
      <c r="B1292" s="79"/>
    </row>
    <row r="1293" ht="12.75">
      <c r="B1293" s="79"/>
    </row>
    <row r="1294" ht="12.75">
      <c r="B1294" s="79"/>
    </row>
    <row r="1295" ht="12.75">
      <c r="B1295" s="79"/>
    </row>
    <row r="1296" ht="12.75">
      <c r="B1296" s="79"/>
    </row>
    <row r="1297" ht="12.75">
      <c r="B1297" s="79"/>
    </row>
    <row r="1298" ht="12.75">
      <c r="B1298" s="79"/>
    </row>
    <row r="1299" ht="12.75">
      <c r="B1299" s="79"/>
    </row>
    <row r="1300" ht="12.75">
      <c r="B1300" s="79"/>
    </row>
    <row r="1301" ht="12.75">
      <c r="B1301" s="79"/>
    </row>
    <row r="1302" ht="12.75">
      <c r="B1302" s="79"/>
    </row>
    <row r="1303" ht="12.75">
      <c r="B1303" s="79"/>
    </row>
    <row r="1304" ht="12.75">
      <c r="B1304" s="79"/>
    </row>
    <row r="1305" ht="12.75">
      <c r="B1305" s="79"/>
    </row>
    <row r="1306" ht="12.75">
      <c r="B1306" s="79"/>
    </row>
    <row r="1307" ht="12.75">
      <c r="B1307" s="79"/>
    </row>
    <row r="1308" ht="12.75">
      <c r="B1308" s="79"/>
    </row>
    <row r="1309" ht="12.75">
      <c r="B1309" s="79"/>
    </row>
    <row r="1310" ht="12.75">
      <c r="B1310" s="79"/>
    </row>
    <row r="1311" ht="12.75">
      <c r="B1311" s="79"/>
    </row>
    <row r="1312" ht="12.75">
      <c r="B1312" s="79"/>
    </row>
    <row r="1313" ht="12.75">
      <c r="B1313" s="79"/>
    </row>
    <row r="1314" ht="12.75">
      <c r="B1314" s="79"/>
    </row>
    <row r="1315" ht="12.75">
      <c r="B1315" s="79"/>
    </row>
    <row r="1316" ht="12.75">
      <c r="B1316" s="79"/>
    </row>
    <row r="1317" ht="12.75">
      <c r="B1317" s="79"/>
    </row>
    <row r="1318" ht="12.75">
      <c r="B1318" s="79"/>
    </row>
    <row r="1319" ht="12.75">
      <c r="B1319" s="79"/>
    </row>
    <row r="1320" ht="12.75">
      <c r="B1320" s="79"/>
    </row>
    <row r="1321" ht="12.75">
      <c r="B1321" s="79"/>
    </row>
    <row r="1322" ht="12.75">
      <c r="B1322" s="79"/>
    </row>
    <row r="1323" ht="12.75">
      <c r="B1323" s="79"/>
    </row>
    <row r="1324" ht="12.75">
      <c r="B1324" s="79"/>
    </row>
    <row r="1325" ht="12.75">
      <c r="B1325" s="79"/>
    </row>
    <row r="1326" ht="12.75">
      <c r="B1326" s="79"/>
    </row>
    <row r="1327" ht="12.75">
      <c r="B1327" s="79"/>
    </row>
    <row r="1328" ht="12.75">
      <c r="B1328" s="79"/>
    </row>
    <row r="1329" ht="12.75">
      <c r="B1329" s="79"/>
    </row>
    <row r="1330" ht="12.75">
      <c r="B1330" s="79"/>
    </row>
    <row r="1331" ht="12.75">
      <c r="B1331" s="79"/>
    </row>
    <row r="1332" ht="12.75">
      <c r="B1332" s="79"/>
    </row>
    <row r="1333" ht="12.75">
      <c r="B1333" s="79"/>
    </row>
    <row r="1334" ht="12.75">
      <c r="B1334" s="79"/>
    </row>
    <row r="1335" ht="12.75">
      <c r="B1335" s="79"/>
    </row>
    <row r="1336" ht="12.75">
      <c r="B1336" s="79"/>
    </row>
    <row r="1337" ht="12.75">
      <c r="B1337" s="79"/>
    </row>
    <row r="1338" ht="12.75">
      <c r="B1338" s="79"/>
    </row>
    <row r="1339" ht="12.75">
      <c r="B1339" s="79"/>
    </row>
    <row r="1340" ht="12.75">
      <c r="B1340" s="79"/>
    </row>
    <row r="1341" ht="12.75">
      <c r="B1341" s="79"/>
    </row>
    <row r="1342" ht="12.75">
      <c r="B1342" s="79"/>
    </row>
    <row r="1343" ht="12.75">
      <c r="B1343" s="79"/>
    </row>
    <row r="1344" ht="12.75">
      <c r="B1344" s="79"/>
    </row>
    <row r="1345" ht="12.75">
      <c r="B1345" s="79"/>
    </row>
    <row r="1346" ht="12.75">
      <c r="B1346" s="79"/>
    </row>
    <row r="1347" ht="12.75">
      <c r="B1347" s="79"/>
    </row>
    <row r="1348" ht="12.75">
      <c r="B1348" s="79"/>
    </row>
    <row r="1349" ht="12.75">
      <c r="B1349" s="79"/>
    </row>
    <row r="1350" ht="12.75">
      <c r="B1350" s="79"/>
    </row>
    <row r="1351" ht="12.75">
      <c r="B1351" s="79"/>
    </row>
    <row r="1352" ht="12.75">
      <c r="B1352" s="79"/>
    </row>
    <row r="1353" ht="12.75">
      <c r="B1353" s="79"/>
    </row>
    <row r="1354" ht="12.75">
      <c r="B1354" s="79"/>
    </row>
    <row r="1355" ht="12.75">
      <c r="B1355" s="79"/>
    </row>
    <row r="1356" ht="12.75">
      <c r="B1356" s="79"/>
    </row>
    <row r="1357" ht="12.75">
      <c r="B1357" s="79"/>
    </row>
    <row r="1358" ht="12.75">
      <c r="B1358" s="79"/>
    </row>
    <row r="1359" ht="12.75">
      <c r="B1359" s="79"/>
    </row>
    <row r="1360" ht="12.75">
      <c r="B1360" s="79"/>
    </row>
    <row r="1361" ht="12.75">
      <c r="B1361" s="79"/>
    </row>
    <row r="1362" ht="12.75">
      <c r="B1362" s="79"/>
    </row>
    <row r="1363" ht="12.75">
      <c r="B1363" s="79"/>
    </row>
    <row r="1364" ht="12.75">
      <c r="B1364" s="79"/>
    </row>
    <row r="1365" ht="12.75">
      <c r="B1365" s="79"/>
    </row>
    <row r="1366" ht="12.75">
      <c r="B1366" s="79"/>
    </row>
    <row r="1367" ht="12.75">
      <c r="B1367" s="79"/>
    </row>
    <row r="1368" ht="12.75">
      <c r="B1368" s="79"/>
    </row>
    <row r="1369" ht="12.75">
      <c r="B1369" s="79"/>
    </row>
    <row r="1370" ht="12.75">
      <c r="B1370" s="79"/>
    </row>
    <row r="1371" ht="12.75">
      <c r="B1371" s="79"/>
    </row>
    <row r="1372" ht="12.75">
      <c r="B1372" s="79"/>
    </row>
    <row r="1373" ht="12.75">
      <c r="B1373" s="79"/>
    </row>
    <row r="1374" ht="12.75">
      <c r="B1374" s="79"/>
    </row>
    <row r="1375" ht="12.75">
      <c r="B1375" s="79"/>
    </row>
    <row r="1376" ht="12.75">
      <c r="B1376" s="79"/>
    </row>
    <row r="1377" ht="12.75">
      <c r="B1377" s="79"/>
    </row>
    <row r="1378" ht="12.75">
      <c r="B1378" s="79"/>
    </row>
    <row r="1379" ht="12.75">
      <c r="B1379" s="79"/>
    </row>
    <row r="1380" ht="12.75">
      <c r="B1380" s="79"/>
    </row>
    <row r="1381" ht="12.75">
      <c r="B1381" s="79"/>
    </row>
    <row r="1382" ht="12.75">
      <c r="B1382" s="79"/>
    </row>
    <row r="1383" ht="12.75">
      <c r="B1383" s="79"/>
    </row>
    <row r="1384" ht="12.75">
      <c r="B1384" s="79"/>
    </row>
    <row r="1385" ht="12.75">
      <c r="B1385" s="79"/>
    </row>
    <row r="1386" ht="12.75">
      <c r="B1386" s="79"/>
    </row>
    <row r="1387" ht="12.75">
      <c r="B1387" s="79"/>
    </row>
    <row r="1388" ht="12.75">
      <c r="B1388" s="79"/>
    </row>
    <row r="1389" ht="12.75">
      <c r="B1389" s="79"/>
    </row>
    <row r="1390" ht="12.75">
      <c r="B1390" s="79"/>
    </row>
    <row r="1391" ht="12.75">
      <c r="B1391" s="79"/>
    </row>
    <row r="1392" ht="12.75">
      <c r="B1392" s="79"/>
    </row>
    <row r="1393" ht="12.75">
      <c r="B1393" s="79"/>
    </row>
    <row r="1394" ht="12.75">
      <c r="B1394" s="79"/>
    </row>
    <row r="1395" ht="12.75">
      <c r="B1395" s="79"/>
    </row>
    <row r="1396" ht="12.75">
      <c r="B1396" s="79"/>
    </row>
    <row r="1397" ht="12.75">
      <c r="B1397" s="79"/>
    </row>
    <row r="1398" ht="12.75">
      <c r="B1398" s="79"/>
    </row>
    <row r="1399" ht="12.75">
      <c r="B1399" s="79"/>
    </row>
    <row r="1400" ht="12.75">
      <c r="B1400" s="79"/>
    </row>
    <row r="1401" ht="12.75">
      <c r="B1401" s="79"/>
    </row>
    <row r="1402" ht="12.75">
      <c r="B1402" s="79"/>
    </row>
    <row r="1403" ht="12.75">
      <c r="B1403" s="79"/>
    </row>
    <row r="1404" ht="12.75">
      <c r="B1404" s="79"/>
    </row>
    <row r="1405" ht="12.75">
      <c r="B1405" s="79"/>
    </row>
    <row r="1406" ht="12.75">
      <c r="B1406" s="79"/>
    </row>
    <row r="1407" ht="12.75">
      <c r="B1407" s="79"/>
    </row>
    <row r="1408" ht="12.75">
      <c r="B1408" s="79"/>
    </row>
    <row r="1409" ht="12.75">
      <c r="B1409" s="79"/>
    </row>
    <row r="1410" ht="12.75">
      <c r="B1410" s="79"/>
    </row>
    <row r="1411" ht="12.75">
      <c r="B1411" s="79"/>
    </row>
    <row r="1412" ht="12.75">
      <c r="B1412" s="79"/>
    </row>
    <row r="1413" ht="12.75">
      <c r="B1413" s="79"/>
    </row>
    <row r="1414" ht="12.75">
      <c r="B1414" s="79"/>
    </row>
    <row r="1415" ht="12.75">
      <c r="B1415" s="79"/>
    </row>
    <row r="1416" ht="12.75">
      <c r="B1416" s="79"/>
    </row>
    <row r="1417" ht="12.75">
      <c r="B1417" s="79"/>
    </row>
    <row r="1418" ht="12.75">
      <c r="B1418" s="79"/>
    </row>
    <row r="1419" ht="12.75">
      <c r="B1419" s="79"/>
    </row>
    <row r="1420" ht="12.75">
      <c r="B1420" s="79"/>
    </row>
    <row r="1421" ht="12.75">
      <c r="B1421" s="79"/>
    </row>
    <row r="1422" ht="12.75">
      <c r="B1422" s="79"/>
    </row>
    <row r="1423" ht="12.75">
      <c r="B1423" s="79"/>
    </row>
    <row r="1424" ht="12.75">
      <c r="B1424" s="79"/>
    </row>
    <row r="1425" ht="12.75">
      <c r="B1425" s="79"/>
    </row>
    <row r="1426" ht="12.75">
      <c r="B1426" s="79"/>
    </row>
    <row r="1427" ht="12.75">
      <c r="B1427" s="79"/>
    </row>
    <row r="1428" ht="12.75">
      <c r="B1428" s="79"/>
    </row>
    <row r="1429" ht="12.75">
      <c r="B1429" s="79"/>
    </row>
    <row r="1430" ht="12.75">
      <c r="B1430" s="79"/>
    </row>
    <row r="1431" ht="12.75">
      <c r="B1431" s="79"/>
    </row>
    <row r="1432" ht="12.75">
      <c r="B1432" s="79"/>
    </row>
    <row r="1433" ht="12.75">
      <c r="B1433" s="79"/>
    </row>
    <row r="1434" ht="12.75">
      <c r="B1434" s="79"/>
    </row>
    <row r="1435" ht="12.75">
      <c r="B1435" s="79"/>
    </row>
    <row r="1436" ht="12.75">
      <c r="B1436" s="79"/>
    </row>
    <row r="1437" ht="12.75">
      <c r="B1437" s="79"/>
    </row>
    <row r="1438" ht="12.75">
      <c r="B1438" s="79"/>
    </row>
    <row r="1439" ht="12.75">
      <c r="B1439" s="79"/>
    </row>
    <row r="1440" ht="12.75">
      <c r="B1440" s="79"/>
    </row>
    <row r="1441" ht="12.75">
      <c r="B1441" s="79"/>
    </row>
    <row r="1442" ht="12.75">
      <c r="B1442" s="79"/>
    </row>
    <row r="1443" ht="12.75">
      <c r="B1443" s="79"/>
    </row>
    <row r="1444" ht="12.75">
      <c r="B1444" s="79"/>
    </row>
    <row r="1445" ht="12.75">
      <c r="B1445" s="79"/>
    </row>
    <row r="1446" ht="12.75">
      <c r="B1446" s="79"/>
    </row>
    <row r="1447" ht="12.75">
      <c r="B1447" s="79"/>
    </row>
    <row r="1448" ht="12.75">
      <c r="B1448" s="79"/>
    </row>
    <row r="1449" ht="12.75">
      <c r="B1449" s="79"/>
    </row>
    <row r="1450" ht="12.75">
      <c r="B1450" s="79"/>
    </row>
    <row r="1451" ht="12.75">
      <c r="B1451" s="79"/>
    </row>
    <row r="1452" ht="12.75">
      <c r="B1452" s="79"/>
    </row>
    <row r="1453" ht="12.75">
      <c r="B1453" s="79"/>
    </row>
    <row r="1454" ht="12.75">
      <c r="B1454" s="79"/>
    </row>
    <row r="1455" ht="12.75">
      <c r="B1455" s="79"/>
    </row>
    <row r="1456" ht="12.75">
      <c r="B1456" s="79"/>
    </row>
    <row r="1457" ht="12.75">
      <c r="B1457" s="79"/>
    </row>
    <row r="1458" ht="12.75">
      <c r="B1458" s="79"/>
    </row>
    <row r="1459" ht="12.75">
      <c r="B1459" s="79"/>
    </row>
    <row r="1460" ht="12.75">
      <c r="B1460" s="79"/>
    </row>
    <row r="1461" ht="12.75">
      <c r="B1461" s="79"/>
    </row>
    <row r="1462" ht="12.75">
      <c r="B1462" s="79"/>
    </row>
    <row r="1463" ht="12.75">
      <c r="B1463" s="79"/>
    </row>
    <row r="1464" ht="12.75">
      <c r="B1464" s="79"/>
    </row>
    <row r="1465" ht="12.75">
      <c r="B1465" s="79"/>
    </row>
    <row r="1466" ht="12.75">
      <c r="B1466" s="79"/>
    </row>
    <row r="1467" ht="12.75">
      <c r="B1467" s="79"/>
    </row>
    <row r="1468" ht="12.75">
      <c r="B1468" s="79"/>
    </row>
    <row r="1469" ht="12.75">
      <c r="B1469" s="79"/>
    </row>
    <row r="1470" ht="12.75">
      <c r="B1470" s="79"/>
    </row>
    <row r="1471" ht="12.75">
      <c r="B1471" s="79"/>
    </row>
    <row r="1472" ht="12.75">
      <c r="B1472" s="79"/>
    </row>
    <row r="1473" ht="12.75">
      <c r="B1473" s="79"/>
    </row>
    <row r="1474" ht="12.75">
      <c r="B1474" s="79"/>
    </row>
    <row r="1475" ht="12.75">
      <c r="B1475" s="79"/>
    </row>
    <row r="1476" ht="12.75">
      <c r="B1476" s="79"/>
    </row>
    <row r="1477" ht="12.75">
      <c r="B1477" s="79"/>
    </row>
    <row r="1478" ht="12.75">
      <c r="B1478" s="79"/>
    </row>
    <row r="1479" ht="12.75">
      <c r="B1479" s="79"/>
    </row>
    <row r="1480" ht="12.75">
      <c r="B1480" s="79"/>
    </row>
    <row r="1481" ht="12.75">
      <c r="B1481" s="79"/>
    </row>
    <row r="1482" ht="12.75">
      <c r="B1482" s="79"/>
    </row>
    <row r="1483" ht="12.75">
      <c r="B1483" s="79"/>
    </row>
    <row r="1484" ht="12.75">
      <c r="B1484" s="79"/>
    </row>
    <row r="1485" ht="12.75">
      <c r="B1485" s="79"/>
    </row>
    <row r="1486" ht="12.75">
      <c r="B1486" s="79"/>
    </row>
    <row r="1487" ht="12.75">
      <c r="B1487" s="79"/>
    </row>
    <row r="1488" ht="12.75">
      <c r="B1488" s="79"/>
    </row>
    <row r="1489" ht="12.75">
      <c r="B1489" s="79"/>
    </row>
    <row r="1490" ht="12.75">
      <c r="B1490" s="79"/>
    </row>
    <row r="1491" ht="12.75">
      <c r="B1491" s="79"/>
    </row>
    <row r="1492" ht="12.75">
      <c r="B1492" s="79"/>
    </row>
    <row r="1493" ht="12.75">
      <c r="B1493" s="79"/>
    </row>
    <row r="1494" ht="12.75">
      <c r="B1494" s="79"/>
    </row>
    <row r="1495" ht="12.75">
      <c r="B1495" s="79"/>
    </row>
    <row r="1496" ht="12.75">
      <c r="B1496" s="79"/>
    </row>
    <row r="1497" ht="12.75">
      <c r="B1497" s="79"/>
    </row>
    <row r="1498" ht="12.75">
      <c r="B1498" s="79"/>
    </row>
    <row r="1499" ht="12.75">
      <c r="B1499" s="79"/>
    </row>
    <row r="1500" ht="12.75">
      <c r="B1500" s="79"/>
    </row>
    <row r="1501" ht="12.75">
      <c r="B1501" s="79"/>
    </row>
    <row r="1502" ht="12.75">
      <c r="B1502" s="79"/>
    </row>
    <row r="1503" ht="12.75">
      <c r="B1503" s="79"/>
    </row>
    <row r="1504" ht="12.75">
      <c r="B1504" s="79"/>
    </row>
    <row r="1505" ht="12.75">
      <c r="B1505" s="79"/>
    </row>
    <row r="1506" ht="12.75">
      <c r="B1506" s="79"/>
    </row>
    <row r="1507" ht="12.75">
      <c r="B1507" s="79"/>
    </row>
    <row r="1508" ht="12.75">
      <c r="B1508" s="79"/>
    </row>
    <row r="1509" ht="12.75">
      <c r="B1509" s="79"/>
    </row>
    <row r="1510" ht="12.75">
      <c r="B1510" s="79"/>
    </row>
    <row r="1511" ht="12.75">
      <c r="B1511" s="79"/>
    </row>
    <row r="1512" ht="12.75">
      <c r="B1512" s="79"/>
    </row>
    <row r="1513" ht="12.75">
      <c r="B1513" s="79"/>
    </row>
    <row r="1514" ht="12.75">
      <c r="B1514" s="79"/>
    </row>
    <row r="1515" ht="12.75">
      <c r="B1515" s="79"/>
    </row>
    <row r="1516" ht="12.75">
      <c r="B1516" s="79"/>
    </row>
    <row r="1517" ht="12.75">
      <c r="B1517" s="79"/>
    </row>
    <row r="1518" ht="12.75">
      <c r="B1518" s="79"/>
    </row>
    <row r="1519" ht="12.75">
      <c r="B1519" s="79"/>
    </row>
    <row r="1520" ht="12.75">
      <c r="B1520" s="79"/>
    </row>
    <row r="1521" ht="12.75">
      <c r="B1521" s="79"/>
    </row>
    <row r="1522" ht="12.75">
      <c r="B1522" s="79"/>
    </row>
    <row r="1523" ht="12.75">
      <c r="B1523" s="79"/>
    </row>
    <row r="1524" ht="12.75">
      <c r="B1524" s="79"/>
    </row>
    <row r="1525" ht="12.75">
      <c r="B1525" s="79"/>
    </row>
    <row r="1526" ht="12.75">
      <c r="B1526" s="79"/>
    </row>
    <row r="1527" ht="12.75">
      <c r="B1527" s="79"/>
    </row>
    <row r="1528" ht="12.75">
      <c r="B1528" s="79"/>
    </row>
    <row r="1529" ht="12.75">
      <c r="B1529" s="79"/>
    </row>
    <row r="1530" ht="12.75">
      <c r="B1530" s="79"/>
    </row>
    <row r="1531" ht="12.75">
      <c r="B1531" s="79"/>
    </row>
    <row r="1532" ht="12.75">
      <c r="B1532" s="79"/>
    </row>
    <row r="1533" ht="12.75">
      <c r="B1533" s="79"/>
    </row>
    <row r="1534" ht="12.75">
      <c r="B1534" s="79"/>
    </row>
    <row r="1535" ht="12.75">
      <c r="B1535" s="79"/>
    </row>
    <row r="1536" ht="12.75">
      <c r="B1536" s="79"/>
    </row>
    <row r="1537" ht="12.75">
      <c r="B1537" s="79"/>
    </row>
    <row r="1538" ht="12.75">
      <c r="B1538" s="79"/>
    </row>
    <row r="1539" ht="12.75">
      <c r="B1539" s="79"/>
    </row>
    <row r="1540" ht="12.75">
      <c r="B1540" s="79"/>
    </row>
    <row r="1541" ht="12.75">
      <c r="B1541" s="79"/>
    </row>
    <row r="1542" ht="12.75">
      <c r="B1542" s="79"/>
    </row>
    <row r="1543" ht="12.75">
      <c r="B1543" s="79"/>
    </row>
    <row r="1544" ht="12.75">
      <c r="B1544" s="79"/>
    </row>
    <row r="1545" ht="12.75">
      <c r="B1545" s="79"/>
    </row>
    <row r="1546" ht="12.75">
      <c r="B1546" s="79"/>
    </row>
    <row r="1547" ht="12.75">
      <c r="B1547" s="79"/>
    </row>
    <row r="1548" ht="12.75">
      <c r="B1548" s="79"/>
    </row>
    <row r="1549" ht="12.75">
      <c r="B1549" s="79"/>
    </row>
    <row r="1550" ht="12.75">
      <c r="B1550" s="79"/>
    </row>
    <row r="1551" ht="12.75">
      <c r="B1551" s="79"/>
    </row>
    <row r="1552" ht="12.75">
      <c r="B1552" s="79"/>
    </row>
    <row r="1553" ht="12.75">
      <c r="B1553" s="79"/>
    </row>
    <row r="1554" ht="12.75">
      <c r="B1554" s="79"/>
    </row>
    <row r="1555" ht="12.75">
      <c r="B1555" s="79"/>
    </row>
    <row r="1556" ht="12.75">
      <c r="B1556" s="79"/>
    </row>
    <row r="1557" ht="12.75">
      <c r="B1557" s="79"/>
    </row>
    <row r="1558" ht="12.75">
      <c r="B1558" s="79"/>
    </row>
    <row r="1559" ht="12.75">
      <c r="B1559" s="79"/>
    </row>
    <row r="1560" ht="12.75">
      <c r="B1560" s="79"/>
    </row>
    <row r="1561" ht="12.75">
      <c r="B1561" s="79"/>
    </row>
    <row r="1562" ht="12.75">
      <c r="B1562" s="79"/>
    </row>
    <row r="1563" ht="12.75">
      <c r="B1563" s="79"/>
    </row>
    <row r="1564" ht="12.75">
      <c r="B1564" s="79"/>
    </row>
    <row r="1565" ht="12.75">
      <c r="B1565" s="79"/>
    </row>
    <row r="1566" ht="12.75">
      <c r="B1566" s="79"/>
    </row>
    <row r="1567" ht="12.75">
      <c r="B1567" s="79"/>
    </row>
    <row r="1568" ht="12.75">
      <c r="B1568" s="79"/>
    </row>
    <row r="1569" ht="12.75">
      <c r="B1569" s="79"/>
    </row>
    <row r="1570" ht="12.75">
      <c r="B1570" s="79"/>
    </row>
    <row r="1571" ht="12.75">
      <c r="B1571" s="79"/>
    </row>
    <row r="1572" ht="12.75">
      <c r="B1572" s="79"/>
    </row>
    <row r="1573" ht="12.75">
      <c r="B1573" s="79"/>
    </row>
    <row r="1574" ht="12.75">
      <c r="B1574" s="79"/>
    </row>
    <row r="1575" ht="12.75">
      <c r="B1575" s="79"/>
    </row>
    <row r="1576" ht="12.75">
      <c r="B1576" s="79"/>
    </row>
    <row r="1577" ht="12.75">
      <c r="B1577" s="79"/>
    </row>
    <row r="1578" ht="12.75">
      <c r="B1578" s="79"/>
    </row>
    <row r="1579" ht="12.75">
      <c r="B1579" s="79"/>
    </row>
    <row r="1580" ht="12.75">
      <c r="B1580" s="79"/>
    </row>
    <row r="1581" ht="12.75">
      <c r="B1581" s="79"/>
    </row>
    <row r="1582" ht="12.75">
      <c r="B1582" s="79"/>
    </row>
    <row r="1583" ht="12.75">
      <c r="B1583" s="79"/>
    </row>
    <row r="1584" ht="12.75">
      <c r="B1584" s="79"/>
    </row>
    <row r="1585" ht="12.75">
      <c r="B1585" s="79"/>
    </row>
    <row r="1586" ht="12.75">
      <c r="B1586" s="79"/>
    </row>
    <row r="1587" ht="12.75">
      <c r="B1587" s="79"/>
    </row>
    <row r="1588" ht="12.75">
      <c r="B1588" s="79"/>
    </row>
    <row r="1589" ht="12.75">
      <c r="B1589" s="79"/>
    </row>
    <row r="1590" ht="12.75">
      <c r="B1590" s="79"/>
    </row>
    <row r="1591" ht="12.75">
      <c r="B1591" s="79"/>
    </row>
    <row r="1592" ht="12.75">
      <c r="B1592" s="79"/>
    </row>
    <row r="1593" ht="12.75">
      <c r="B1593" s="79"/>
    </row>
    <row r="1594" ht="12.75">
      <c r="B1594" s="79"/>
    </row>
    <row r="1595" ht="12.75">
      <c r="B1595" s="79"/>
    </row>
    <row r="1596" ht="12.75">
      <c r="B1596" s="79"/>
    </row>
    <row r="1597" ht="12.75">
      <c r="B1597" s="79"/>
    </row>
    <row r="1598" ht="12.75">
      <c r="B1598" s="79"/>
    </row>
    <row r="1599" ht="12.75">
      <c r="B1599" s="79"/>
    </row>
    <row r="1600" ht="12.75">
      <c r="B1600" s="79"/>
    </row>
    <row r="1601" ht="12.75">
      <c r="B1601" s="79"/>
    </row>
    <row r="1602" ht="12.75">
      <c r="B1602" s="79"/>
    </row>
    <row r="1603" ht="12.75">
      <c r="B1603" s="79"/>
    </row>
    <row r="1604" ht="12.75">
      <c r="B1604" s="79"/>
    </row>
    <row r="1605" ht="12.75">
      <c r="B1605" s="79"/>
    </row>
    <row r="1606" ht="12.75">
      <c r="B1606" s="79"/>
    </row>
    <row r="1607" ht="12.75">
      <c r="B1607" s="79"/>
    </row>
    <row r="1608" ht="12.75">
      <c r="B1608" s="79"/>
    </row>
    <row r="1609" ht="12.75">
      <c r="B1609" s="79"/>
    </row>
    <row r="1610" ht="12.75">
      <c r="B1610" s="79"/>
    </row>
    <row r="1611" ht="12.75">
      <c r="B1611" s="79"/>
    </row>
    <row r="1612" ht="12.75">
      <c r="B1612" s="79"/>
    </row>
    <row r="1613" ht="12.75">
      <c r="B1613" s="79"/>
    </row>
    <row r="1614" ht="12.75">
      <c r="B1614" s="79"/>
    </row>
    <row r="1615" ht="12.75">
      <c r="B1615" s="79"/>
    </row>
    <row r="1616" ht="12.75">
      <c r="B1616" s="79"/>
    </row>
    <row r="1617" ht="12.75">
      <c r="B1617" s="79"/>
    </row>
    <row r="1618" ht="12.75">
      <c r="B1618" s="79"/>
    </row>
    <row r="1619" ht="12.75">
      <c r="B1619" s="79"/>
    </row>
    <row r="1620" ht="12.75">
      <c r="B1620" s="79"/>
    </row>
    <row r="1621" ht="12.75">
      <c r="B1621" s="79"/>
    </row>
    <row r="1622" ht="12.75">
      <c r="B1622" s="79"/>
    </row>
    <row r="1623" ht="12.75">
      <c r="B1623" s="79"/>
    </row>
    <row r="1624" ht="12.75">
      <c r="B1624" s="79"/>
    </row>
    <row r="1625" ht="12.75">
      <c r="B1625" s="79"/>
    </row>
    <row r="1626" ht="12.75">
      <c r="B1626" s="79"/>
    </row>
    <row r="1627" ht="12.75">
      <c r="B1627" s="79"/>
    </row>
    <row r="1628" ht="12.75">
      <c r="B1628" s="79"/>
    </row>
    <row r="1629" ht="12.75">
      <c r="B1629" s="79"/>
    </row>
    <row r="1630" ht="12.75">
      <c r="B1630" s="79"/>
    </row>
    <row r="1631" ht="12.75">
      <c r="B1631" s="79"/>
    </row>
    <row r="1632" ht="12.75">
      <c r="B1632" s="79"/>
    </row>
    <row r="1633" ht="12.75">
      <c r="B1633" s="79"/>
    </row>
    <row r="1634" ht="12.75">
      <c r="B1634" s="79"/>
    </row>
    <row r="1635" ht="12.75">
      <c r="B1635" s="79"/>
    </row>
    <row r="1636" ht="12.75">
      <c r="B1636" s="79"/>
    </row>
    <row r="1637" ht="12.75">
      <c r="B1637" s="79"/>
    </row>
    <row r="1638" ht="12.75">
      <c r="B1638" s="79"/>
    </row>
    <row r="1639" ht="12.75">
      <c r="B1639" s="79"/>
    </row>
    <row r="1640" ht="12.75">
      <c r="B1640" s="79"/>
    </row>
    <row r="1641" ht="12.75">
      <c r="B1641" s="79"/>
    </row>
    <row r="1642" ht="12.75">
      <c r="B1642" s="79"/>
    </row>
    <row r="1643" ht="12.75">
      <c r="B1643" s="79"/>
    </row>
    <row r="1644" ht="12.75">
      <c r="B1644" s="79"/>
    </row>
    <row r="1645" ht="12.75">
      <c r="B1645" s="79"/>
    </row>
    <row r="1646" ht="12.75">
      <c r="B1646" s="79"/>
    </row>
    <row r="1647" ht="12.75">
      <c r="B1647" s="79"/>
    </row>
    <row r="1648" ht="12.75">
      <c r="B1648" s="79"/>
    </row>
    <row r="1649" ht="12.75">
      <c r="B1649" s="79"/>
    </row>
    <row r="1650" ht="12.75">
      <c r="B1650" s="79"/>
    </row>
    <row r="1651" ht="12.75">
      <c r="B1651" s="79"/>
    </row>
    <row r="1652" ht="12.75">
      <c r="B1652" s="79"/>
    </row>
    <row r="1653" ht="12.75">
      <c r="B1653" s="79"/>
    </row>
    <row r="1654" ht="12.75">
      <c r="B1654" s="79"/>
    </row>
    <row r="1655" ht="12.75">
      <c r="B1655" s="79"/>
    </row>
    <row r="1656" ht="12.75">
      <c r="B1656" s="79"/>
    </row>
    <row r="1657" ht="12.75">
      <c r="B1657" s="79"/>
    </row>
    <row r="1658" ht="12.75">
      <c r="B1658" s="79"/>
    </row>
    <row r="1659" ht="12.75">
      <c r="B1659" s="79"/>
    </row>
    <row r="1660" ht="12.75">
      <c r="B1660" s="79"/>
    </row>
    <row r="1661" ht="12.75">
      <c r="B1661" s="79"/>
    </row>
    <row r="1662" ht="12.75">
      <c r="B1662" s="79"/>
    </row>
    <row r="1663" ht="12.75">
      <c r="B1663" s="79"/>
    </row>
    <row r="1664" ht="12.75">
      <c r="B1664" s="79"/>
    </row>
    <row r="1665" ht="12.75">
      <c r="B1665" s="79"/>
    </row>
    <row r="1666" ht="12.75">
      <c r="B1666" s="79"/>
    </row>
    <row r="1667" ht="12.75">
      <c r="B1667" s="79"/>
    </row>
    <row r="1668" ht="12.75">
      <c r="B1668" s="79"/>
    </row>
    <row r="1669" ht="12.75">
      <c r="B1669" s="79"/>
    </row>
    <row r="1670" ht="12.75">
      <c r="B1670" s="79"/>
    </row>
    <row r="1671" ht="12.75">
      <c r="B1671" s="79"/>
    </row>
    <row r="1672" ht="12.75">
      <c r="B1672" s="79"/>
    </row>
    <row r="1673" ht="12.75">
      <c r="B1673" s="79"/>
    </row>
    <row r="1674" ht="12.75">
      <c r="B1674" s="79"/>
    </row>
    <row r="1675" ht="12.75">
      <c r="B1675" s="79"/>
    </row>
    <row r="1676" ht="12.75">
      <c r="B1676" s="79"/>
    </row>
    <row r="1677" ht="12.75">
      <c r="B1677" s="79"/>
    </row>
    <row r="1678" ht="12.75">
      <c r="B1678" s="79"/>
    </row>
    <row r="1679" ht="12.75">
      <c r="B1679" s="79"/>
    </row>
    <row r="1680" ht="12.75">
      <c r="B1680" s="79"/>
    </row>
    <row r="1681" ht="12.75">
      <c r="B1681" s="79"/>
    </row>
    <row r="1682" ht="12.75">
      <c r="B1682" s="79"/>
    </row>
    <row r="1683" ht="12.75">
      <c r="B1683" s="79"/>
    </row>
    <row r="1684" ht="12.75">
      <c r="B1684" s="79"/>
    </row>
    <row r="1685" ht="12.75">
      <c r="B1685" s="79"/>
    </row>
    <row r="1686" ht="12.75">
      <c r="B1686" s="79"/>
    </row>
    <row r="1687" ht="12.75">
      <c r="B1687" s="79"/>
    </row>
    <row r="1688" ht="12.75">
      <c r="B1688" s="79"/>
    </row>
    <row r="1689" ht="12.75">
      <c r="B1689" s="79"/>
    </row>
    <row r="1690" ht="12.75">
      <c r="B1690" s="79"/>
    </row>
    <row r="1691" ht="12.75">
      <c r="B1691" s="79"/>
    </row>
    <row r="1692" ht="12.75">
      <c r="B1692" s="79"/>
    </row>
    <row r="1693" ht="12.75">
      <c r="B1693" s="79"/>
    </row>
    <row r="1694" ht="12.75">
      <c r="B1694" s="79"/>
    </row>
    <row r="1695" ht="12.75">
      <c r="B1695" s="79"/>
    </row>
    <row r="1696" ht="12.75">
      <c r="B1696" s="79"/>
    </row>
    <row r="1697" ht="12.75">
      <c r="B1697" s="79"/>
    </row>
    <row r="1698" ht="12.75">
      <c r="B1698" s="79"/>
    </row>
    <row r="1699" ht="12.75">
      <c r="B1699" s="79"/>
    </row>
    <row r="1700" ht="12.75">
      <c r="B1700" s="79"/>
    </row>
    <row r="1701" ht="12.75">
      <c r="B1701" s="79"/>
    </row>
    <row r="1702" ht="12.75">
      <c r="B1702" s="79"/>
    </row>
    <row r="1703" ht="12.75">
      <c r="B1703" s="79"/>
    </row>
    <row r="1704" ht="12.75">
      <c r="B1704" s="79"/>
    </row>
    <row r="1705" ht="12.75">
      <c r="B1705" s="79"/>
    </row>
    <row r="1706" ht="12.75">
      <c r="B1706" s="79"/>
    </row>
    <row r="1707" ht="12.75">
      <c r="B1707" s="79"/>
    </row>
    <row r="1708" ht="12.75">
      <c r="B1708" s="79"/>
    </row>
    <row r="1709" ht="12.75">
      <c r="B1709" s="79"/>
    </row>
    <row r="1710" ht="12.75">
      <c r="B1710" s="79"/>
    </row>
    <row r="1711" ht="12.75">
      <c r="B1711" s="79"/>
    </row>
    <row r="1712" ht="12.75">
      <c r="B1712" s="79"/>
    </row>
    <row r="1713" ht="12.75">
      <c r="B1713" s="79"/>
    </row>
    <row r="1714" ht="12.75">
      <c r="B1714" s="79"/>
    </row>
    <row r="1715" ht="12.75">
      <c r="B1715" s="79"/>
    </row>
    <row r="1716" ht="12.75">
      <c r="B1716" s="79"/>
    </row>
    <row r="1717" ht="12.75">
      <c r="B1717" s="79"/>
    </row>
    <row r="1718" ht="12.75">
      <c r="B1718" s="79"/>
    </row>
    <row r="1719" ht="12.75">
      <c r="B1719" s="79"/>
    </row>
    <row r="1720" ht="12.75">
      <c r="B1720" s="79"/>
    </row>
    <row r="1721" ht="12.75">
      <c r="B1721" s="79"/>
    </row>
    <row r="1722" ht="12.75">
      <c r="B1722" s="79"/>
    </row>
    <row r="1723" ht="12.75">
      <c r="B1723" s="79"/>
    </row>
    <row r="1724" ht="12.75">
      <c r="B1724" s="79"/>
    </row>
    <row r="1725" ht="12.75">
      <c r="B1725" s="79"/>
    </row>
    <row r="1726" ht="12.75">
      <c r="B1726" s="79"/>
    </row>
    <row r="1727" ht="12.75">
      <c r="B1727" s="79"/>
    </row>
    <row r="1728" ht="12.75">
      <c r="B1728" s="79"/>
    </row>
    <row r="1729" ht="12.75">
      <c r="B1729" s="79"/>
    </row>
    <row r="1730" ht="12.75">
      <c r="B1730" s="79"/>
    </row>
    <row r="1731" ht="12.75">
      <c r="B1731" s="79"/>
    </row>
    <row r="1732" ht="12.75">
      <c r="B1732" s="79"/>
    </row>
    <row r="1733" ht="12.75">
      <c r="B1733" s="79"/>
    </row>
    <row r="1734" ht="12.75">
      <c r="B1734" s="79"/>
    </row>
    <row r="1735" ht="12.75">
      <c r="B1735" s="79"/>
    </row>
    <row r="1736" ht="12.75">
      <c r="B1736" s="79"/>
    </row>
    <row r="1737" ht="12.75">
      <c r="B1737" s="79"/>
    </row>
    <row r="1738" ht="12.75">
      <c r="B1738" s="79"/>
    </row>
    <row r="1739" ht="12.75">
      <c r="B1739" s="79"/>
    </row>
    <row r="1740" ht="12.75">
      <c r="B1740" s="79"/>
    </row>
    <row r="1741" ht="12.75">
      <c r="B1741" s="79"/>
    </row>
    <row r="1742" ht="12.75">
      <c r="B1742" s="79"/>
    </row>
    <row r="1743" ht="12.75">
      <c r="B1743" s="79"/>
    </row>
    <row r="1744" ht="12.75">
      <c r="B1744" s="79"/>
    </row>
    <row r="1745" ht="12.75">
      <c r="B1745" s="79"/>
    </row>
    <row r="1746" ht="12.75">
      <c r="B1746" s="79"/>
    </row>
    <row r="1747" ht="12.75">
      <c r="B1747" s="79"/>
    </row>
    <row r="1748" ht="12.75">
      <c r="B1748" s="79"/>
    </row>
    <row r="1749" ht="12.75">
      <c r="B1749" s="79"/>
    </row>
    <row r="1750" ht="12.75">
      <c r="B1750" s="79"/>
    </row>
    <row r="1751" ht="12.75">
      <c r="B1751" s="79"/>
    </row>
    <row r="1752" ht="12.75">
      <c r="B1752" s="79"/>
    </row>
    <row r="1753" ht="12.75">
      <c r="B1753" s="79"/>
    </row>
    <row r="1754" ht="12.75">
      <c r="B1754" s="79"/>
    </row>
    <row r="1755" ht="12.75">
      <c r="B1755" s="79"/>
    </row>
    <row r="1756" ht="12.75">
      <c r="B1756" s="79"/>
    </row>
    <row r="1757" ht="12.75">
      <c r="B1757" s="79"/>
    </row>
    <row r="1758" ht="12.75">
      <c r="B1758" s="79"/>
    </row>
    <row r="1759" ht="12.75">
      <c r="B1759" s="79"/>
    </row>
    <row r="1760" ht="12.75">
      <c r="B1760" s="79"/>
    </row>
    <row r="1761" ht="12.75">
      <c r="B1761" s="79"/>
    </row>
    <row r="1762" ht="12.75">
      <c r="B1762" s="79"/>
    </row>
    <row r="1763" ht="12.75">
      <c r="B1763" s="79"/>
    </row>
    <row r="1764" ht="12.75">
      <c r="B1764" s="79"/>
    </row>
    <row r="1765" ht="12.75">
      <c r="B1765" s="79"/>
    </row>
    <row r="1766" ht="12.75">
      <c r="B1766" s="79"/>
    </row>
    <row r="1767" ht="12.75">
      <c r="B1767" s="79"/>
    </row>
    <row r="1768" ht="12.75">
      <c r="B1768" s="79"/>
    </row>
    <row r="1769" ht="12.75">
      <c r="B1769" s="79"/>
    </row>
    <row r="1770" ht="12.75">
      <c r="B1770" s="79"/>
    </row>
    <row r="1771" ht="12.75">
      <c r="B1771" s="79"/>
    </row>
    <row r="1772" ht="12.75">
      <c r="B1772" s="79"/>
    </row>
    <row r="1773" ht="12.75">
      <c r="B1773" s="79"/>
    </row>
    <row r="1774" ht="12.75">
      <c r="B1774" s="79"/>
    </row>
    <row r="1775" ht="12.75">
      <c r="B1775" s="79"/>
    </row>
    <row r="1776" ht="12.75">
      <c r="B1776" s="79"/>
    </row>
    <row r="1777" ht="12.75">
      <c r="B1777" s="79"/>
    </row>
    <row r="1778" ht="12.75">
      <c r="B1778" s="79"/>
    </row>
    <row r="1779" ht="12.75">
      <c r="B1779" s="79"/>
    </row>
    <row r="1780" ht="12.75">
      <c r="B1780" s="79"/>
    </row>
    <row r="1781" ht="12.75">
      <c r="B1781" s="79"/>
    </row>
    <row r="1782" ht="12.75">
      <c r="B1782" s="79"/>
    </row>
    <row r="1783" ht="12.75">
      <c r="B1783" s="79"/>
    </row>
    <row r="1784" ht="12.75">
      <c r="B1784" s="79"/>
    </row>
    <row r="1785" ht="12.75">
      <c r="B1785" s="79"/>
    </row>
    <row r="1786" ht="12.75">
      <c r="B1786" s="79"/>
    </row>
    <row r="1787" ht="12.75">
      <c r="B1787" s="79"/>
    </row>
    <row r="1788" ht="12.75">
      <c r="B1788" s="79"/>
    </row>
    <row r="1789" ht="12.75">
      <c r="B1789" s="79"/>
    </row>
    <row r="1790" ht="12.75">
      <c r="B1790" s="79"/>
    </row>
    <row r="1791" ht="12.75">
      <c r="B1791" s="79"/>
    </row>
    <row r="1792" ht="12.75">
      <c r="B1792" s="79"/>
    </row>
    <row r="1793" ht="12.75">
      <c r="B1793" s="79"/>
    </row>
    <row r="1794" ht="12.75">
      <c r="B1794" s="79"/>
    </row>
    <row r="1795" ht="12.75">
      <c r="B1795" s="79"/>
    </row>
    <row r="1796" ht="12.75">
      <c r="B1796" s="79"/>
    </row>
    <row r="1797" ht="12.75">
      <c r="B1797" s="79"/>
    </row>
    <row r="1798" ht="12.75">
      <c r="B1798" s="79"/>
    </row>
    <row r="1799" ht="12.75">
      <c r="B1799" s="79"/>
    </row>
    <row r="1800" ht="12.75">
      <c r="B1800" s="79"/>
    </row>
    <row r="1801" ht="12.75">
      <c r="B1801" s="79"/>
    </row>
    <row r="1802" ht="12.75">
      <c r="B1802" s="79"/>
    </row>
    <row r="1803" ht="12.75">
      <c r="B1803" s="79"/>
    </row>
    <row r="1804" ht="12.75">
      <c r="B1804" s="79"/>
    </row>
    <row r="1805" ht="12.75">
      <c r="B1805" s="79"/>
    </row>
    <row r="1806" ht="12.75">
      <c r="B1806" s="79"/>
    </row>
    <row r="1807" ht="12.75">
      <c r="B1807" s="79"/>
    </row>
    <row r="1808" ht="12.75">
      <c r="B1808" s="79"/>
    </row>
    <row r="1809" ht="12.75">
      <c r="B1809" s="79"/>
    </row>
    <row r="1810" ht="12.75">
      <c r="B1810" s="79"/>
    </row>
    <row r="1811" ht="12.75">
      <c r="B1811" s="79"/>
    </row>
    <row r="1812" ht="12.75">
      <c r="B1812" s="79"/>
    </row>
    <row r="1813" ht="12.75">
      <c r="B1813" s="79"/>
    </row>
    <row r="1814" ht="12.75">
      <c r="B1814" s="79"/>
    </row>
    <row r="1815" ht="12.75">
      <c r="B1815" s="79"/>
    </row>
    <row r="1816" ht="12.75">
      <c r="B1816" s="79"/>
    </row>
    <row r="1817" ht="12.75">
      <c r="B1817" s="79"/>
    </row>
    <row r="1818" ht="12.75">
      <c r="B1818" s="79"/>
    </row>
    <row r="1819" ht="12.75">
      <c r="B1819" s="79"/>
    </row>
    <row r="1820" ht="12.75">
      <c r="B1820" s="79"/>
    </row>
    <row r="1821" ht="12.75">
      <c r="B1821" s="79"/>
    </row>
    <row r="1822" ht="12.75">
      <c r="B1822" s="79"/>
    </row>
    <row r="1823" ht="12.75">
      <c r="B1823" s="79"/>
    </row>
    <row r="1824" ht="12.75">
      <c r="B1824" s="79"/>
    </row>
    <row r="1825" ht="12.75">
      <c r="B1825" s="79"/>
    </row>
    <row r="1826" ht="12.75">
      <c r="B1826" s="79"/>
    </row>
    <row r="1827" ht="12.75">
      <c r="B1827" s="79"/>
    </row>
    <row r="1828" ht="12.75">
      <c r="B1828" s="79"/>
    </row>
    <row r="1829" ht="12.75">
      <c r="B1829" s="79"/>
    </row>
    <row r="1830" ht="12.75">
      <c r="B1830" s="79"/>
    </row>
    <row r="1831" ht="12.75">
      <c r="B1831" s="79"/>
    </row>
    <row r="1832" ht="12.75">
      <c r="B1832" s="79"/>
    </row>
    <row r="1833" ht="12.75">
      <c r="B1833" s="79"/>
    </row>
    <row r="1834" ht="12.75">
      <c r="B1834" s="79"/>
    </row>
    <row r="1835" ht="12.75">
      <c r="B1835" s="79"/>
    </row>
    <row r="1836" ht="12.75">
      <c r="B1836" s="79"/>
    </row>
    <row r="1837" ht="12.75">
      <c r="B1837" s="79"/>
    </row>
    <row r="1838" ht="12.75">
      <c r="B1838" s="79"/>
    </row>
    <row r="1839" ht="12.75">
      <c r="B1839" s="79"/>
    </row>
    <row r="1840" ht="12.75">
      <c r="B1840" s="79"/>
    </row>
    <row r="1841" ht="12.75">
      <c r="B1841" s="79"/>
    </row>
    <row r="1842" ht="12.75">
      <c r="B1842" s="79"/>
    </row>
    <row r="1843" ht="12.75">
      <c r="B1843" s="79"/>
    </row>
    <row r="1844" ht="12.75">
      <c r="B1844" s="79"/>
    </row>
    <row r="1845" ht="12.75">
      <c r="B1845" s="79"/>
    </row>
    <row r="1846" ht="12.75">
      <c r="B1846" s="79"/>
    </row>
    <row r="1847" ht="12.75">
      <c r="B1847" s="79"/>
    </row>
    <row r="1848" ht="12.75">
      <c r="B1848" s="79"/>
    </row>
    <row r="1849" ht="12.75">
      <c r="B1849" s="79"/>
    </row>
    <row r="1850" ht="12.75">
      <c r="B1850" s="79"/>
    </row>
    <row r="1851" ht="12.75">
      <c r="B1851" s="79"/>
    </row>
    <row r="1852" ht="12.75">
      <c r="B1852" s="79"/>
    </row>
    <row r="1853" ht="12.75">
      <c r="B1853" s="79"/>
    </row>
    <row r="1854" ht="12.75">
      <c r="B1854" s="79"/>
    </row>
    <row r="1855" ht="12.75">
      <c r="B1855" s="79"/>
    </row>
    <row r="1856" ht="12.75">
      <c r="B1856" s="79"/>
    </row>
    <row r="1857" ht="12.75">
      <c r="B1857" s="79"/>
    </row>
    <row r="1858" ht="12.75">
      <c r="B1858" s="79"/>
    </row>
    <row r="1859" ht="12.75">
      <c r="B1859" s="79"/>
    </row>
    <row r="1860" ht="12.75">
      <c r="B1860" s="79"/>
    </row>
    <row r="1861" ht="12.75">
      <c r="B1861" s="79"/>
    </row>
    <row r="1862" ht="12.75">
      <c r="B1862" s="79"/>
    </row>
    <row r="1863" ht="12.75">
      <c r="B1863" s="79"/>
    </row>
    <row r="1864" ht="12.75">
      <c r="B1864" s="79"/>
    </row>
    <row r="1865" ht="12.75">
      <c r="B1865" s="79"/>
    </row>
    <row r="1866" ht="12.75">
      <c r="B1866" s="79"/>
    </row>
    <row r="1867" ht="12.75">
      <c r="B1867" s="79"/>
    </row>
    <row r="1868" ht="12.75">
      <c r="B1868" s="79"/>
    </row>
    <row r="1869" ht="12.75">
      <c r="B1869" s="79"/>
    </row>
    <row r="1870" ht="12.75">
      <c r="B1870" s="79"/>
    </row>
    <row r="1871" ht="12.75">
      <c r="B1871" s="79"/>
    </row>
    <row r="1872" ht="12.75">
      <c r="B1872" s="79"/>
    </row>
    <row r="1873" ht="12.75">
      <c r="B1873" s="79"/>
    </row>
    <row r="1874" ht="12.75">
      <c r="B1874" s="79"/>
    </row>
    <row r="1875" ht="12.75">
      <c r="B1875" s="79"/>
    </row>
    <row r="1876" ht="12.75">
      <c r="B1876" s="79"/>
    </row>
    <row r="1877" ht="12.75">
      <c r="B1877" s="79"/>
    </row>
    <row r="1878" ht="12.75">
      <c r="B1878" s="79"/>
    </row>
    <row r="1879" ht="12.75">
      <c r="B1879" s="79"/>
    </row>
    <row r="1880" ht="12.75">
      <c r="B1880" s="79"/>
    </row>
    <row r="1881" ht="12.75">
      <c r="B1881" s="79"/>
    </row>
    <row r="1882" ht="12.75">
      <c r="B1882" s="79"/>
    </row>
    <row r="1883" ht="12.75">
      <c r="B1883" s="79"/>
    </row>
    <row r="1884" ht="12.75">
      <c r="B1884" s="79"/>
    </row>
    <row r="1885" ht="12.75">
      <c r="B1885" s="79"/>
    </row>
    <row r="1886" ht="12.75">
      <c r="B1886" s="79"/>
    </row>
    <row r="1887" ht="12.75">
      <c r="B1887" s="79"/>
    </row>
    <row r="1888" ht="12.75">
      <c r="B1888" s="79"/>
    </row>
    <row r="1889" ht="12.75">
      <c r="B1889" s="79"/>
    </row>
    <row r="1890" ht="12.75">
      <c r="B1890" s="79"/>
    </row>
    <row r="1891" ht="12.75">
      <c r="B1891" s="79"/>
    </row>
    <row r="1892" ht="12.75">
      <c r="B1892" s="79"/>
    </row>
    <row r="1893" ht="12.75">
      <c r="B1893" s="79"/>
    </row>
    <row r="1894" ht="12.75">
      <c r="B1894" s="79"/>
    </row>
    <row r="1895" ht="12.75">
      <c r="B1895" s="79"/>
    </row>
    <row r="1896" ht="12.75">
      <c r="B1896" s="79"/>
    </row>
    <row r="1897" ht="12.75">
      <c r="B1897" s="79"/>
    </row>
    <row r="1898" ht="12.75">
      <c r="B1898" s="79"/>
    </row>
    <row r="1899" ht="12.75">
      <c r="B1899" s="79"/>
    </row>
    <row r="1900" ht="12.75">
      <c r="B1900" s="79"/>
    </row>
    <row r="1901" ht="12.75">
      <c r="B1901" s="79"/>
    </row>
    <row r="1902" ht="12.75">
      <c r="B1902" s="79"/>
    </row>
    <row r="1903" ht="12.75">
      <c r="B1903" s="79"/>
    </row>
    <row r="1904" ht="12.75">
      <c r="B1904" s="79"/>
    </row>
    <row r="1905" ht="12.75">
      <c r="B1905" s="79"/>
    </row>
    <row r="1906" ht="12.75">
      <c r="B1906" s="79"/>
    </row>
    <row r="1907" ht="12.75">
      <c r="B1907" s="79"/>
    </row>
    <row r="1908" ht="12.75">
      <c r="B1908" s="79"/>
    </row>
    <row r="1909" ht="12.75">
      <c r="B1909" s="79"/>
    </row>
    <row r="1910" ht="12.75">
      <c r="B1910" s="79"/>
    </row>
    <row r="1911" ht="12.75">
      <c r="B1911" s="79"/>
    </row>
    <row r="1912" ht="12.75">
      <c r="B1912" s="79"/>
    </row>
    <row r="1913" ht="12.75">
      <c r="B1913" s="79"/>
    </row>
    <row r="1914" ht="12.75">
      <c r="B1914" s="79"/>
    </row>
    <row r="1915" ht="12.75">
      <c r="B1915" s="79"/>
    </row>
    <row r="1916" ht="12.75">
      <c r="B1916" s="79"/>
    </row>
    <row r="1917" ht="12.75">
      <c r="B1917" s="79"/>
    </row>
    <row r="1918" ht="12.75">
      <c r="B1918" s="79"/>
    </row>
    <row r="1919" ht="12.75">
      <c r="B1919" s="79"/>
    </row>
    <row r="1920" ht="12.75">
      <c r="B1920" s="79"/>
    </row>
    <row r="1921" ht="12.75">
      <c r="B1921" s="79"/>
    </row>
    <row r="1922" ht="12.75">
      <c r="B1922" s="79"/>
    </row>
    <row r="1923" ht="12.75">
      <c r="B1923" s="79"/>
    </row>
    <row r="1924" ht="12.75">
      <c r="B1924" s="79"/>
    </row>
    <row r="1925" ht="12.75">
      <c r="B1925" s="79"/>
    </row>
    <row r="1926" ht="12.75">
      <c r="B1926" s="79"/>
    </row>
    <row r="1927" ht="12.75">
      <c r="B1927" s="79"/>
    </row>
    <row r="1928" ht="12.75">
      <c r="B1928" s="79"/>
    </row>
    <row r="1929" ht="12.75">
      <c r="B1929" s="79"/>
    </row>
    <row r="1930" ht="12.75">
      <c r="B1930" s="79"/>
    </row>
    <row r="1931" ht="12.75">
      <c r="B1931" s="79"/>
    </row>
    <row r="1932" ht="12.75">
      <c r="B1932" s="79"/>
    </row>
    <row r="1933" ht="12.75">
      <c r="B1933" s="79"/>
    </row>
    <row r="1934" ht="12.75">
      <c r="B1934" s="79"/>
    </row>
    <row r="1935" ht="12.75">
      <c r="B1935" s="79"/>
    </row>
    <row r="1936" ht="12.75">
      <c r="B1936" s="79"/>
    </row>
    <row r="1937" ht="12.75">
      <c r="B1937" s="79"/>
    </row>
    <row r="1938" ht="12.75">
      <c r="B1938" s="79"/>
    </row>
    <row r="1939" ht="12.75">
      <c r="B1939" s="79"/>
    </row>
    <row r="1940" ht="12.75">
      <c r="B1940" s="79"/>
    </row>
    <row r="1941" ht="12.75">
      <c r="B1941" s="79"/>
    </row>
    <row r="1942" ht="12.75">
      <c r="B1942" s="79"/>
    </row>
    <row r="1943" ht="12.75">
      <c r="B1943" s="79"/>
    </row>
    <row r="1944" ht="12.75">
      <c r="B1944" s="79"/>
    </row>
    <row r="1945" ht="12.75">
      <c r="B1945" s="79"/>
    </row>
    <row r="1946" ht="12.75">
      <c r="B1946" s="79"/>
    </row>
    <row r="1947" ht="12.75">
      <c r="B1947" s="79"/>
    </row>
    <row r="1948" ht="12.75">
      <c r="B1948" s="79"/>
    </row>
    <row r="1949" ht="12.75">
      <c r="B1949" s="79"/>
    </row>
    <row r="1950" ht="12.75">
      <c r="B1950" s="79"/>
    </row>
    <row r="1951" ht="12.75">
      <c r="B1951" s="79"/>
    </row>
    <row r="1952" ht="12.75">
      <c r="B1952" s="79"/>
    </row>
    <row r="1953" ht="12.75">
      <c r="B1953" s="79"/>
    </row>
    <row r="1954" ht="12.75">
      <c r="B1954" s="79"/>
    </row>
    <row r="1955" ht="12.75">
      <c r="B1955" s="79"/>
    </row>
    <row r="1956" ht="12.75">
      <c r="B1956" s="79"/>
    </row>
    <row r="1957" ht="12.75">
      <c r="B1957" s="79"/>
    </row>
    <row r="1958" ht="12.75">
      <c r="B1958" s="79"/>
    </row>
    <row r="1959" ht="12.75">
      <c r="B1959" s="79"/>
    </row>
    <row r="1960" ht="12.75">
      <c r="B1960" s="79"/>
    </row>
    <row r="1961" ht="12.75">
      <c r="B1961" s="79"/>
    </row>
    <row r="1962" ht="12.75">
      <c r="B1962" s="79"/>
    </row>
    <row r="1963" ht="12.75">
      <c r="B1963" s="79"/>
    </row>
    <row r="1964" ht="12.75">
      <c r="B1964" s="79"/>
    </row>
    <row r="1965" ht="12.75">
      <c r="B1965" s="79"/>
    </row>
    <row r="1966" ht="12.75">
      <c r="B1966" s="79"/>
    </row>
    <row r="1967" ht="12.75">
      <c r="B1967" s="79"/>
    </row>
    <row r="1968" ht="12.75">
      <c r="B1968" s="79"/>
    </row>
    <row r="1969" ht="12.75">
      <c r="B1969" s="79"/>
    </row>
    <row r="1970" ht="12.75">
      <c r="B1970" s="79"/>
    </row>
    <row r="1971" ht="12.75">
      <c r="B1971" s="79"/>
    </row>
    <row r="1972" ht="12.75">
      <c r="B1972" s="79"/>
    </row>
    <row r="1973" ht="12.75">
      <c r="B1973" s="79"/>
    </row>
    <row r="1974" ht="12.75">
      <c r="B1974" s="79"/>
    </row>
    <row r="1975" ht="12.75">
      <c r="B1975" s="79"/>
    </row>
    <row r="1976" ht="12.75">
      <c r="B1976" s="79"/>
    </row>
    <row r="1977" ht="12.75">
      <c r="B1977" s="79"/>
    </row>
    <row r="1978" ht="12.75">
      <c r="B1978" s="79"/>
    </row>
    <row r="1979" ht="12.75">
      <c r="B1979" s="79"/>
    </row>
    <row r="1980" ht="12.75">
      <c r="B1980" s="79"/>
    </row>
    <row r="1981" ht="12.75">
      <c r="B1981" s="79"/>
    </row>
    <row r="1982" ht="12.75">
      <c r="B1982" s="79"/>
    </row>
    <row r="1983" ht="12.75">
      <c r="B1983" s="79"/>
    </row>
    <row r="1984" ht="12.75">
      <c r="B1984" s="79"/>
    </row>
    <row r="1985" ht="12.75">
      <c r="B1985" s="79"/>
    </row>
    <row r="1986" ht="12.75">
      <c r="B1986" s="79"/>
    </row>
    <row r="1987" ht="12.75">
      <c r="B1987" s="79"/>
    </row>
    <row r="1988" ht="12.75">
      <c r="B1988" s="79"/>
    </row>
    <row r="1989" ht="12.75">
      <c r="B1989" s="79"/>
    </row>
    <row r="1990" ht="12.75">
      <c r="B1990" s="79"/>
    </row>
    <row r="1991" ht="12.75">
      <c r="B1991" s="79"/>
    </row>
    <row r="1992" ht="12.75">
      <c r="B1992" s="79"/>
    </row>
    <row r="1993" ht="12.75">
      <c r="B1993" s="79"/>
    </row>
    <row r="1994" ht="12.75">
      <c r="B1994" s="79"/>
    </row>
    <row r="1995" ht="12.75">
      <c r="B1995" s="79"/>
    </row>
    <row r="1996" ht="12.75">
      <c r="B1996" s="79"/>
    </row>
    <row r="1997" ht="12.75">
      <c r="B1997" s="79"/>
    </row>
    <row r="1998" ht="12.75">
      <c r="B1998" s="79"/>
    </row>
    <row r="1999" ht="12.75">
      <c r="B1999" s="79"/>
    </row>
    <row r="2000" ht="12.75">
      <c r="B2000" s="79"/>
    </row>
    <row r="2001" ht="12.75">
      <c r="B2001" s="79"/>
    </row>
    <row r="2002" ht="12.75">
      <c r="B2002" s="79"/>
    </row>
    <row r="2003" ht="12.75">
      <c r="B2003" s="79"/>
    </row>
    <row r="2004" ht="12.75">
      <c r="B2004" s="79"/>
    </row>
    <row r="2005" ht="12.75">
      <c r="B2005" s="79"/>
    </row>
    <row r="2006" ht="12.75">
      <c r="B2006" s="79"/>
    </row>
    <row r="2007" ht="12.75">
      <c r="B2007" s="79"/>
    </row>
    <row r="2008" ht="12.75">
      <c r="B2008" s="79"/>
    </row>
    <row r="2009" ht="12.75">
      <c r="B2009" s="79"/>
    </row>
    <row r="2010" ht="12.75">
      <c r="B2010" s="79"/>
    </row>
    <row r="2011" ht="12.75">
      <c r="B2011" s="79"/>
    </row>
    <row r="2012" ht="12.75">
      <c r="B2012" s="79"/>
    </row>
    <row r="2013" ht="12.75">
      <c r="B2013" s="79"/>
    </row>
    <row r="2014" ht="12.75">
      <c r="B2014" s="79"/>
    </row>
    <row r="2015" ht="12.75">
      <c r="B2015" s="79"/>
    </row>
    <row r="2016" ht="12.75">
      <c r="B2016" s="79"/>
    </row>
    <row r="2017" ht="12.75">
      <c r="B2017" s="79"/>
    </row>
    <row r="2018" ht="12.75">
      <c r="B2018" s="79"/>
    </row>
    <row r="2019" ht="12.75">
      <c r="B2019" s="79"/>
    </row>
    <row r="2020" ht="12.75">
      <c r="B2020" s="79"/>
    </row>
    <row r="2021" ht="12.75">
      <c r="B2021" s="79"/>
    </row>
    <row r="2022" ht="12.75">
      <c r="B2022" s="79"/>
    </row>
    <row r="2023" ht="12.75">
      <c r="B2023" s="79"/>
    </row>
    <row r="2024" ht="12.75">
      <c r="B2024" s="79"/>
    </row>
    <row r="2025" ht="12.75">
      <c r="B2025" s="79"/>
    </row>
    <row r="2026" ht="12.75">
      <c r="B2026" s="79"/>
    </row>
    <row r="2027" ht="12.75">
      <c r="B2027" s="79"/>
    </row>
    <row r="2028" ht="12.75">
      <c r="B2028" s="79"/>
    </row>
    <row r="2029" ht="12.75">
      <c r="B2029" s="79"/>
    </row>
    <row r="2030" ht="12.75">
      <c r="B2030" s="79"/>
    </row>
    <row r="2031" ht="12.75">
      <c r="B2031" s="79"/>
    </row>
    <row r="2032" ht="12.75">
      <c r="B2032" s="79"/>
    </row>
    <row r="2033" ht="12.75">
      <c r="B2033" s="79"/>
    </row>
    <row r="2034" ht="12.75">
      <c r="B2034" s="79"/>
    </row>
    <row r="2035" ht="12.75">
      <c r="B2035" s="79"/>
    </row>
    <row r="2036" ht="12.75">
      <c r="B2036" s="79"/>
    </row>
    <row r="2037" ht="12.75">
      <c r="B2037" s="79"/>
    </row>
    <row r="2038" ht="12.75">
      <c r="B2038" s="79"/>
    </row>
    <row r="2039" ht="12.75">
      <c r="B2039" s="79"/>
    </row>
    <row r="2040" ht="12.75">
      <c r="B2040" s="79"/>
    </row>
    <row r="2041" ht="12.75">
      <c r="B2041" s="79"/>
    </row>
    <row r="2042" ht="12.75">
      <c r="B2042" s="79"/>
    </row>
    <row r="2043" ht="12.75">
      <c r="B2043" s="79"/>
    </row>
    <row r="2044" ht="12.75">
      <c r="B2044" s="79"/>
    </row>
    <row r="2045" ht="12.75">
      <c r="B2045" s="79"/>
    </row>
    <row r="2046" ht="12.75">
      <c r="B2046" s="79"/>
    </row>
    <row r="2047" ht="12.75">
      <c r="B2047" s="79"/>
    </row>
    <row r="2048" ht="12.75">
      <c r="B2048" s="79"/>
    </row>
    <row r="2049" ht="12.75">
      <c r="B2049" s="79"/>
    </row>
    <row r="2050" ht="12.75">
      <c r="B2050" s="79"/>
    </row>
    <row r="2051" ht="12.75">
      <c r="B2051" s="79"/>
    </row>
    <row r="2052" ht="12.75">
      <c r="B2052" s="79"/>
    </row>
    <row r="2053" ht="12.75">
      <c r="B2053" s="79"/>
    </row>
    <row r="2054" ht="12.75">
      <c r="B2054" s="79"/>
    </row>
    <row r="2055" ht="12.75">
      <c r="B2055" s="79"/>
    </row>
    <row r="2056" ht="12.75">
      <c r="B2056" s="79"/>
    </row>
    <row r="2057" ht="12.75">
      <c r="B2057" s="79"/>
    </row>
    <row r="2058" ht="12.75">
      <c r="B2058" s="79"/>
    </row>
    <row r="2059" ht="12.75">
      <c r="B2059" s="79"/>
    </row>
    <row r="2060" ht="12.75">
      <c r="B2060" s="79"/>
    </row>
    <row r="2061" ht="12.75">
      <c r="B2061" s="79"/>
    </row>
    <row r="2062" ht="12.75">
      <c r="B2062" s="79"/>
    </row>
    <row r="2063" ht="12.75">
      <c r="B2063" s="79"/>
    </row>
    <row r="2064" ht="12.75">
      <c r="B2064" s="79"/>
    </row>
    <row r="2065" ht="12.75">
      <c r="B2065" s="79"/>
    </row>
    <row r="2066" ht="12.75">
      <c r="B2066" s="79"/>
    </row>
    <row r="2067" ht="12.75">
      <c r="B2067" s="79"/>
    </row>
    <row r="2068" ht="12.75">
      <c r="B2068" s="79"/>
    </row>
    <row r="2069" ht="12.75">
      <c r="B2069" s="79"/>
    </row>
    <row r="2070" ht="12.75">
      <c r="B2070" s="79"/>
    </row>
    <row r="2071" ht="12.75">
      <c r="B2071" s="79"/>
    </row>
    <row r="2072" ht="12.75">
      <c r="B2072" s="79"/>
    </row>
    <row r="2073" ht="12.75">
      <c r="B2073" s="79"/>
    </row>
    <row r="2074" ht="12.75">
      <c r="B2074" s="79"/>
    </row>
    <row r="2075" ht="12.75">
      <c r="B2075" s="79"/>
    </row>
    <row r="2076" ht="12.75">
      <c r="B2076" s="79"/>
    </row>
    <row r="2077" ht="12.75">
      <c r="B2077" s="79"/>
    </row>
    <row r="2078" ht="12.75">
      <c r="B2078" s="79"/>
    </row>
    <row r="2079" ht="12.75">
      <c r="B2079" s="79"/>
    </row>
    <row r="2080" ht="12.75">
      <c r="B2080" s="79"/>
    </row>
    <row r="2081" ht="12.75">
      <c r="B2081" s="79"/>
    </row>
    <row r="2082" ht="12.75">
      <c r="B2082" s="79"/>
    </row>
    <row r="2083" ht="12.75">
      <c r="B2083" s="79"/>
    </row>
    <row r="2084" ht="12.75">
      <c r="B2084" s="79"/>
    </row>
    <row r="2085" ht="12.75">
      <c r="B2085" s="79"/>
    </row>
    <row r="2086" ht="12.75">
      <c r="B2086" s="79"/>
    </row>
    <row r="2087" ht="12.75">
      <c r="B2087" s="79"/>
    </row>
    <row r="2088" ht="12.75">
      <c r="B2088" s="79"/>
    </row>
    <row r="2089" ht="12.75">
      <c r="B2089" s="79"/>
    </row>
    <row r="2090" ht="12.75">
      <c r="B2090" s="79"/>
    </row>
    <row r="2091" ht="12.75">
      <c r="B2091" s="79"/>
    </row>
    <row r="2092" ht="12.75">
      <c r="B2092" s="79"/>
    </row>
    <row r="2093" ht="12.75">
      <c r="B2093" s="79"/>
    </row>
    <row r="2094" ht="12.75">
      <c r="B2094" s="79"/>
    </row>
    <row r="2095" ht="12.75">
      <c r="B2095" s="79"/>
    </row>
    <row r="2096" ht="12.75">
      <c r="B2096" s="79"/>
    </row>
    <row r="2097" ht="12.75">
      <c r="B2097" s="79"/>
    </row>
    <row r="2098" ht="12.75">
      <c r="B2098" s="79"/>
    </row>
    <row r="2099" ht="12.75">
      <c r="B2099" s="79"/>
    </row>
    <row r="2100" ht="12.75">
      <c r="B2100" s="79"/>
    </row>
    <row r="2101" ht="12.75">
      <c r="B2101" s="79"/>
    </row>
    <row r="2102" ht="12.75">
      <c r="B2102" s="79"/>
    </row>
    <row r="2103" ht="12.75">
      <c r="B2103" s="79"/>
    </row>
    <row r="2104" ht="12.75">
      <c r="B2104" s="79"/>
    </row>
    <row r="2105" ht="12.75">
      <c r="B2105" s="79"/>
    </row>
    <row r="2106" ht="12.75">
      <c r="B2106" s="79"/>
    </row>
    <row r="2107" ht="12.75">
      <c r="B2107" s="79"/>
    </row>
    <row r="2108" ht="12.75">
      <c r="B2108" s="79"/>
    </row>
    <row r="2109" ht="12.75">
      <c r="B2109" s="79"/>
    </row>
    <row r="2110" ht="12.75">
      <c r="B2110" s="79"/>
    </row>
    <row r="2111" ht="12.75">
      <c r="B2111" s="79"/>
    </row>
    <row r="2112" ht="12.75">
      <c r="B2112" s="79"/>
    </row>
    <row r="2113" ht="12.75">
      <c r="B2113" s="79"/>
    </row>
    <row r="2114" ht="12.75">
      <c r="B2114" s="79"/>
    </row>
    <row r="2115" ht="12.75">
      <c r="B2115" s="79"/>
    </row>
    <row r="2116" ht="12.75">
      <c r="B2116" s="79"/>
    </row>
    <row r="2117" ht="12.75">
      <c r="B2117" s="79"/>
    </row>
    <row r="2118" ht="12.75">
      <c r="B2118" s="79"/>
    </row>
    <row r="2119" ht="12.75">
      <c r="B2119" s="79"/>
    </row>
    <row r="2120" ht="12.75">
      <c r="B2120" s="79"/>
    </row>
    <row r="2121" ht="12.75">
      <c r="B2121" s="79"/>
    </row>
    <row r="2122" ht="12.75">
      <c r="B2122" s="79"/>
    </row>
    <row r="2123" ht="12.75">
      <c r="B2123" s="79"/>
    </row>
    <row r="2124" ht="12.75">
      <c r="B2124" s="79"/>
    </row>
    <row r="2125" ht="12.75">
      <c r="B2125" s="79"/>
    </row>
    <row r="2126" ht="12.75">
      <c r="B2126" s="79"/>
    </row>
    <row r="2127" ht="12.75">
      <c r="B2127" s="79"/>
    </row>
    <row r="2128" ht="12.75">
      <c r="B2128" s="79"/>
    </row>
    <row r="2129" ht="12.75">
      <c r="B2129" s="79"/>
    </row>
    <row r="2130" ht="12.75">
      <c r="B2130" s="79"/>
    </row>
    <row r="2131" ht="12.75">
      <c r="B2131" s="79"/>
    </row>
    <row r="2132" ht="12.75">
      <c r="B2132" s="79"/>
    </row>
    <row r="2133" ht="12.75">
      <c r="B2133" s="79"/>
    </row>
    <row r="2134" ht="12.75">
      <c r="B2134" s="79"/>
    </row>
    <row r="2135" ht="12.75">
      <c r="B2135" s="79"/>
    </row>
    <row r="2136" ht="12.75">
      <c r="B2136" s="79"/>
    </row>
    <row r="2137" ht="12.75">
      <c r="B2137" s="79"/>
    </row>
    <row r="2138" ht="12.75">
      <c r="B2138" s="79"/>
    </row>
    <row r="2139" ht="12.75">
      <c r="B2139" s="79"/>
    </row>
    <row r="2140" ht="12.75">
      <c r="B2140" s="79"/>
    </row>
    <row r="2141" ht="12.75">
      <c r="B2141" s="79"/>
    </row>
    <row r="2142" ht="12.75">
      <c r="B2142" s="79"/>
    </row>
    <row r="2143" ht="12.75">
      <c r="B2143" s="79"/>
    </row>
    <row r="2144" ht="12.75">
      <c r="B2144" s="79"/>
    </row>
    <row r="2145" ht="12.75">
      <c r="B2145" s="79"/>
    </row>
    <row r="2146" ht="12.75">
      <c r="B2146" s="79"/>
    </row>
    <row r="2147" ht="12.75">
      <c r="B2147" s="79"/>
    </row>
    <row r="2148" ht="12.75">
      <c r="B2148" s="79"/>
    </row>
    <row r="2149" ht="12.75">
      <c r="B2149" s="79"/>
    </row>
    <row r="2150" ht="12.75">
      <c r="B2150" s="79"/>
    </row>
    <row r="2151" ht="12.75">
      <c r="B2151" s="79"/>
    </row>
    <row r="2152" ht="12.75">
      <c r="B2152" s="79"/>
    </row>
    <row r="2153" ht="12.75">
      <c r="B2153" s="79"/>
    </row>
    <row r="2154" ht="12.75">
      <c r="B2154" s="79"/>
    </row>
    <row r="2155" ht="12.75">
      <c r="B2155" s="79"/>
    </row>
    <row r="2156" ht="12.75">
      <c r="B2156" s="79"/>
    </row>
    <row r="2157" ht="12.75">
      <c r="B2157" s="79"/>
    </row>
    <row r="2158" ht="12.75">
      <c r="B2158" s="79"/>
    </row>
    <row r="2159" ht="12.75">
      <c r="B2159" s="79"/>
    </row>
    <row r="2160" ht="12.75">
      <c r="B2160" s="79"/>
    </row>
    <row r="2161" ht="12.75">
      <c r="B2161" s="79"/>
    </row>
    <row r="2162" ht="12.75">
      <c r="B2162" s="79"/>
    </row>
    <row r="2163" ht="12.75">
      <c r="B2163" s="79"/>
    </row>
    <row r="2164" ht="12.75">
      <c r="B2164" s="79"/>
    </row>
    <row r="2165" ht="12.75">
      <c r="B2165" s="79"/>
    </row>
    <row r="2166" ht="12.75">
      <c r="B2166" s="79"/>
    </row>
    <row r="2167" ht="12.75">
      <c r="B2167" s="79"/>
    </row>
    <row r="2168" ht="12.75">
      <c r="B2168" s="79"/>
    </row>
    <row r="2169" ht="12.75">
      <c r="B2169" s="79"/>
    </row>
    <row r="2170" ht="12.75">
      <c r="B2170" s="79"/>
    </row>
    <row r="2171" ht="12.75">
      <c r="B2171" s="79"/>
    </row>
    <row r="2172" ht="12.75">
      <c r="B2172" s="79"/>
    </row>
    <row r="2173" ht="12.75">
      <c r="B2173" s="79"/>
    </row>
    <row r="2174" ht="12.75">
      <c r="B2174" s="79"/>
    </row>
    <row r="2175" ht="12.75">
      <c r="B2175" s="79"/>
    </row>
    <row r="2176" ht="12.75">
      <c r="B2176" s="79"/>
    </row>
    <row r="2177" ht="12.75">
      <c r="B2177" s="79"/>
    </row>
    <row r="2178" ht="12.75">
      <c r="B2178" s="79"/>
    </row>
    <row r="2179" ht="12.75">
      <c r="B2179" s="79"/>
    </row>
    <row r="2180" ht="12.75">
      <c r="B2180" s="79"/>
    </row>
    <row r="2181" ht="12.75">
      <c r="B2181" s="79"/>
    </row>
    <row r="2182" ht="12.75">
      <c r="B2182" s="79"/>
    </row>
    <row r="2183" ht="12.75">
      <c r="B2183" s="79"/>
    </row>
    <row r="2184" ht="12.75">
      <c r="B2184" s="79"/>
    </row>
    <row r="2185" ht="12.75">
      <c r="B2185" s="79"/>
    </row>
    <row r="2186" ht="12.75">
      <c r="B2186" s="79"/>
    </row>
    <row r="2187" ht="12.75">
      <c r="B2187" s="79"/>
    </row>
    <row r="2188" ht="12.75">
      <c r="B2188" s="79"/>
    </row>
    <row r="2189" ht="12.75">
      <c r="B2189" s="79"/>
    </row>
    <row r="2190" ht="12.75">
      <c r="B2190" s="79"/>
    </row>
    <row r="2191" ht="12.75">
      <c r="B2191" s="79"/>
    </row>
    <row r="2192" ht="12.75">
      <c r="B2192" s="79"/>
    </row>
    <row r="2193" ht="12.75">
      <c r="B2193" s="79"/>
    </row>
    <row r="2194" ht="12.75">
      <c r="B2194" s="79"/>
    </row>
    <row r="2195" ht="12.75">
      <c r="B2195" s="79"/>
    </row>
    <row r="2196" ht="12.75">
      <c r="B2196" s="79"/>
    </row>
    <row r="2197" ht="12.75">
      <c r="B2197" s="79"/>
    </row>
    <row r="2198" ht="12.75">
      <c r="B2198" s="79"/>
    </row>
    <row r="2199" ht="12.75">
      <c r="B2199" s="79"/>
    </row>
    <row r="2200" ht="12.75">
      <c r="B2200" s="79"/>
    </row>
    <row r="2201" ht="12.75">
      <c r="B2201" s="79"/>
    </row>
    <row r="2202" ht="12.75">
      <c r="B2202" s="79"/>
    </row>
    <row r="2203" ht="12.75">
      <c r="B2203" s="79"/>
    </row>
    <row r="2204" ht="12.75">
      <c r="B2204" s="79"/>
    </row>
    <row r="2205" ht="12.75">
      <c r="B2205" s="79"/>
    </row>
    <row r="2206" ht="12.75">
      <c r="B2206" s="79"/>
    </row>
    <row r="2207" ht="12.75">
      <c r="B2207" s="79"/>
    </row>
    <row r="2208" ht="12.75">
      <c r="B2208" s="79"/>
    </row>
    <row r="2209" ht="12.75">
      <c r="B2209" s="79"/>
    </row>
    <row r="2210" ht="12.75">
      <c r="B2210" s="79"/>
    </row>
    <row r="2211" ht="12.75">
      <c r="B2211" s="79"/>
    </row>
    <row r="2212" ht="12.75">
      <c r="B2212" s="79"/>
    </row>
    <row r="2213" ht="12.75">
      <c r="B2213" s="79"/>
    </row>
    <row r="2214" ht="12.75">
      <c r="B2214" s="79"/>
    </row>
    <row r="2215" ht="12.75">
      <c r="B2215" s="79"/>
    </row>
    <row r="2216" ht="12.75">
      <c r="B2216" s="79"/>
    </row>
    <row r="2217" ht="12.75">
      <c r="B2217" s="79"/>
    </row>
    <row r="2218" ht="12.75">
      <c r="B2218" s="79"/>
    </row>
    <row r="2219" ht="12.75">
      <c r="B2219" s="79"/>
    </row>
    <row r="2220" ht="12.75">
      <c r="B2220" s="79"/>
    </row>
    <row r="2221" ht="12.75">
      <c r="B2221" s="79"/>
    </row>
    <row r="2222" ht="12.75">
      <c r="B2222" s="79"/>
    </row>
    <row r="2223" ht="12.75">
      <c r="B2223" s="79"/>
    </row>
    <row r="2224" ht="12.75">
      <c r="B2224" s="79"/>
    </row>
    <row r="2225" ht="12.75">
      <c r="B2225" s="79"/>
    </row>
    <row r="2226" ht="12.75">
      <c r="B2226" s="79"/>
    </row>
    <row r="2227" ht="12.75">
      <c r="B2227" s="79"/>
    </row>
    <row r="2228" ht="12.75">
      <c r="B2228" s="79"/>
    </row>
    <row r="2229" ht="12.75">
      <c r="B2229" s="79"/>
    </row>
    <row r="2230" ht="12.75">
      <c r="B2230" s="79"/>
    </row>
    <row r="2231" ht="12.75">
      <c r="B2231" s="79"/>
    </row>
    <row r="2232" ht="12.75">
      <c r="B2232" s="79"/>
    </row>
    <row r="2233" ht="12.75">
      <c r="B2233" s="79"/>
    </row>
    <row r="2234" ht="12.75">
      <c r="B2234" s="79"/>
    </row>
    <row r="2235" ht="12.75">
      <c r="B2235" s="79"/>
    </row>
    <row r="2236" ht="12.75">
      <c r="B2236" s="79"/>
    </row>
    <row r="2237" ht="12.75">
      <c r="B2237" s="79"/>
    </row>
    <row r="2238" ht="12.75">
      <c r="B2238" s="79"/>
    </row>
    <row r="2239" ht="12.75">
      <c r="B2239" s="79"/>
    </row>
    <row r="2240" ht="12.75">
      <c r="B2240" s="79"/>
    </row>
    <row r="2241" ht="12.75">
      <c r="B2241" s="79"/>
    </row>
    <row r="2242" ht="12.75">
      <c r="B2242" s="79"/>
    </row>
    <row r="2243" ht="12.75">
      <c r="B2243" s="79"/>
    </row>
    <row r="2244" ht="12.75">
      <c r="B2244" s="79"/>
    </row>
    <row r="2245" ht="12.75">
      <c r="B2245" s="79"/>
    </row>
    <row r="2246" ht="12.75">
      <c r="B2246" s="79"/>
    </row>
    <row r="2247" ht="12.75">
      <c r="B2247" s="79"/>
    </row>
    <row r="2248" ht="12.75">
      <c r="B2248" s="79"/>
    </row>
    <row r="2249" ht="12.75">
      <c r="B2249" s="79"/>
    </row>
    <row r="2250" ht="12.75">
      <c r="B2250" s="79"/>
    </row>
    <row r="2251" ht="12.75">
      <c r="B2251" s="79"/>
    </row>
    <row r="2252" ht="12.75">
      <c r="B2252" s="79"/>
    </row>
    <row r="2253" ht="12.75">
      <c r="B2253" s="79"/>
    </row>
    <row r="2254" ht="12.75">
      <c r="B2254" s="79"/>
    </row>
    <row r="2255" ht="12.75">
      <c r="B2255" s="79"/>
    </row>
    <row r="2256" ht="12.75">
      <c r="B2256" s="79"/>
    </row>
    <row r="2257" ht="12.75">
      <c r="B2257" s="79"/>
    </row>
    <row r="2258" ht="12.75">
      <c r="B2258" s="79"/>
    </row>
    <row r="2259" ht="12.75">
      <c r="B2259" s="79"/>
    </row>
    <row r="2260" ht="12.75">
      <c r="B2260" s="79"/>
    </row>
    <row r="2261" ht="12.75">
      <c r="B2261" s="79"/>
    </row>
    <row r="2262" ht="12.75">
      <c r="B2262" s="79"/>
    </row>
    <row r="2263" ht="12.75">
      <c r="B2263" s="79"/>
    </row>
    <row r="2264" ht="12.75">
      <c r="B2264" s="79"/>
    </row>
    <row r="2265" ht="12.75">
      <c r="B2265" s="79"/>
    </row>
    <row r="2266" ht="12.75">
      <c r="B2266" s="79"/>
    </row>
    <row r="2267" ht="12.75">
      <c r="B2267" s="79"/>
    </row>
    <row r="2268" ht="12.75">
      <c r="B2268" s="79"/>
    </row>
    <row r="2269" ht="12.75">
      <c r="B2269" s="79"/>
    </row>
    <row r="2270" ht="12.75">
      <c r="B2270" s="79"/>
    </row>
    <row r="2271" ht="12.75">
      <c r="B2271" s="79"/>
    </row>
    <row r="2272" ht="12.75">
      <c r="B2272" s="79"/>
    </row>
    <row r="2273" ht="12.75">
      <c r="B2273" s="79"/>
    </row>
    <row r="2274" ht="12.75">
      <c r="B2274" s="79"/>
    </row>
    <row r="2275" ht="12.75">
      <c r="B2275" s="79"/>
    </row>
    <row r="2276" ht="12.75">
      <c r="B2276" s="79"/>
    </row>
    <row r="2277" ht="12.75">
      <c r="B2277" s="79"/>
    </row>
    <row r="2278" ht="12.75">
      <c r="B2278" s="79"/>
    </row>
    <row r="2279" ht="12.75">
      <c r="B2279" s="79"/>
    </row>
    <row r="2280" ht="12.75">
      <c r="B2280" s="79"/>
    </row>
    <row r="2281" ht="12.75">
      <c r="B2281" s="79"/>
    </row>
    <row r="2282" ht="12.75">
      <c r="B2282" s="79"/>
    </row>
    <row r="2283" ht="12.75">
      <c r="B2283" s="79"/>
    </row>
    <row r="2284" ht="12.75">
      <c r="B2284" s="79"/>
    </row>
    <row r="2285" ht="12.75">
      <c r="B2285" s="79"/>
    </row>
    <row r="2286" ht="12.75">
      <c r="B2286" s="79"/>
    </row>
    <row r="2287" ht="12.75">
      <c r="B2287" s="79"/>
    </row>
    <row r="2288" ht="12.75">
      <c r="B2288" s="79"/>
    </row>
    <row r="2289" ht="12.75">
      <c r="B2289" s="79"/>
    </row>
    <row r="2290" ht="12.75">
      <c r="B2290" s="79"/>
    </row>
    <row r="2291" ht="12.75">
      <c r="B2291" s="79"/>
    </row>
    <row r="2292" ht="12.75">
      <c r="B2292" s="79"/>
    </row>
    <row r="2293" ht="12.75">
      <c r="B2293" s="79"/>
    </row>
    <row r="2294" ht="12.75">
      <c r="B2294" s="79"/>
    </row>
    <row r="2295" ht="12.75">
      <c r="B2295" s="79"/>
    </row>
    <row r="2296" ht="12.75">
      <c r="B2296" s="79"/>
    </row>
    <row r="2297" ht="12.75">
      <c r="B2297" s="79"/>
    </row>
    <row r="2298" ht="12.75">
      <c r="B2298" s="79"/>
    </row>
    <row r="2299" ht="12.75">
      <c r="B2299" s="79"/>
    </row>
    <row r="2300" ht="12.75">
      <c r="B2300" s="79"/>
    </row>
    <row r="2301" ht="12.75">
      <c r="B2301" s="79"/>
    </row>
    <row r="2302" ht="12.75">
      <c r="B2302" s="79"/>
    </row>
    <row r="2303" ht="12.75">
      <c r="B2303" s="79"/>
    </row>
    <row r="2304" ht="12.75">
      <c r="B2304" s="79"/>
    </row>
    <row r="2305" ht="12.75">
      <c r="B2305" s="79"/>
    </row>
    <row r="2306" ht="12.75">
      <c r="B2306" s="79"/>
    </row>
    <row r="2307" ht="12.75">
      <c r="B2307" s="79"/>
    </row>
    <row r="2308" ht="12.75">
      <c r="B2308" s="79"/>
    </row>
    <row r="2309" ht="12.75">
      <c r="B2309" s="79"/>
    </row>
    <row r="2310" ht="12.75">
      <c r="B2310" s="79"/>
    </row>
    <row r="2311" ht="12.75">
      <c r="B2311" s="79"/>
    </row>
    <row r="2312" ht="12.75">
      <c r="B2312" s="79"/>
    </row>
    <row r="2313" ht="12.75">
      <c r="B2313" s="79"/>
    </row>
    <row r="2314" ht="12.75">
      <c r="B2314" s="79"/>
    </row>
    <row r="2315" ht="12.75">
      <c r="B2315" s="79"/>
    </row>
    <row r="2316" ht="12.75">
      <c r="B2316" s="79"/>
    </row>
    <row r="2317" ht="12.75">
      <c r="B2317" s="79"/>
    </row>
    <row r="2318" ht="12.75">
      <c r="B2318" s="79"/>
    </row>
    <row r="2319" ht="12.75">
      <c r="B2319" s="79"/>
    </row>
    <row r="2320" ht="12.75">
      <c r="B2320" s="79"/>
    </row>
    <row r="2321" ht="12.75">
      <c r="B2321" s="79"/>
    </row>
    <row r="2322" ht="12.75">
      <c r="B2322" s="79"/>
    </row>
    <row r="2323" ht="12.75">
      <c r="B2323" s="79"/>
    </row>
    <row r="2324" ht="12.75">
      <c r="B2324" s="79"/>
    </row>
    <row r="2325" ht="12.75">
      <c r="B2325" s="79"/>
    </row>
    <row r="2326" ht="12.75">
      <c r="B2326" s="79"/>
    </row>
    <row r="2327" ht="12.75">
      <c r="B2327" s="79"/>
    </row>
    <row r="2328" ht="12.75">
      <c r="B2328" s="79"/>
    </row>
    <row r="2329" ht="12.75">
      <c r="B2329" s="79"/>
    </row>
    <row r="2330" ht="12.75">
      <c r="B2330" s="79"/>
    </row>
    <row r="2331" ht="12.75">
      <c r="B2331" s="79"/>
    </row>
    <row r="2332" ht="12.75">
      <c r="B2332" s="79"/>
    </row>
    <row r="2333" ht="12.75">
      <c r="B2333" s="79"/>
    </row>
    <row r="2334" ht="12.75">
      <c r="B2334" s="79"/>
    </row>
    <row r="2335" ht="12.75">
      <c r="B2335" s="79"/>
    </row>
    <row r="2336" ht="12.75">
      <c r="B2336" s="79"/>
    </row>
    <row r="2337" ht="12.75">
      <c r="B2337" s="79"/>
    </row>
    <row r="2338" ht="12.75">
      <c r="B2338" s="79"/>
    </row>
    <row r="2339" ht="12.75">
      <c r="B2339" s="79"/>
    </row>
    <row r="2340" ht="12.75">
      <c r="B2340" s="79"/>
    </row>
    <row r="2341" ht="12.75">
      <c r="B2341" s="79"/>
    </row>
    <row r="2342" ht="12.75">
      <c r="B2342" s="79"/>
    </row>
    <row r="2343" ht="12.75">
      <c r="B2343" s="79"/>
    </row>
    <row r="2344" ht="12.75">
      <c r="B2344" s="79"/>
    </row>
    <row r="2345" ht="12.75">
      <c r="B2345" s="79"/>
    </row>
    <row r="2346" ht="12.75">
      <c r="B2346" s="79"/>
    </row>
    <row r="2347" ht="12.75">
      <c r="B2347" s="79"/>
    </row>
    <row r="2348" ht="12.75">
      <c r="B2348" s="79"/>
    </row>
    <row r="2349" ht="12.75">
      <c r="B2349" s="79"/>
    </row>
    <row r="2350" ht="12.75">
      <c r="B2350" s="79"/>
    </row>
    <row r="2351" ht="12.75">
      <c r="B2351" s="79"/>
    </row>
    <row r="2352" ht="12.75">
      <c r="B2352" s="79"/>
    </row>
    <row r="2353" ht="12.75">
      <c r="B2353" s="79"/>
    </row>
    <row r="2354" ht="12.75">
      <c r="B2354" s="79"/>
    </row>
    <row r="2355" ht="12.75">
      <c r="B2355" s="79"/>
    </row>
    <row r="2356" ht="12.75">
      <c r="B2356" s="79"/>
    </row>
    <row r="2357" ht="12.75">
      <c r="B2357" s="79"/>
    </row>
    <row r="2358" ht="12.75">
      <c r="B2358" s="79"/>
    </row>
    <row r="2359" ht="12.75">
      <c r="B2359" s="79"/>
    </row>
    <row r="2360" ht="12.75">
      <c r="B2360" s="79"/>
    </row>
    <row r="2361" ht="12.75">
      <c r="B2361" s="79"/>
    </row>
    <row r="2362" ht="12.75">
      <c r="B2362" s="79"/>
    </row>
    <row r="2363" ht="12.75">
      <c r="B2363" s="79"/>
    </row>
    <row r="2364" ht="12.75">
      <c r="B2364" s="79"/>
    </row>
    <row r="2365" ht="12.75">
      <c r="B2365" s="79"/>
    </row>
    <row r="2366" ht="12.75">
      <c r="B2366" s="79"/>
    </row>
    <row r="2367" ht="12.75">
      <c r="B2367" s="79"/>
    </row>
    <row r="2368" ht="12.75">
      <c r="B2368" s="79"/>
    </row>
    <row r="2369" ht="12.75">
      <c r="B2369" s="79"/>
    </row>
    <row r="2370" ht="12.75">
      <c r="B2370" s="79"/>
    </row>
    <row r="2371" ht="12.75">
      <c r="B2371" s="79"/>
    </row>
    <row r="2372" ht="12.75">
      <c r="B2372" s="79"/>
    </row>
    <row r="2373" ht="12.75">
      <c r="B2373" s="79"/>
    </row>
    <row r="2374" ht="12.75">
      <c r="B2374" s="79"/>
    </row>
    <row r="2375" ht="12.75">
      <c r="B2375" s="79"/>
    </row>
    <row r="2376" ht="12.75">
      <c r="B2376" s="79"/>
    </row>
    <row r="2377" ht="12.75">
      <c r="B2377" s="79"/>
    </row>
    <row r="2378" ht="12.75">
      <c r="B2378" s="79"/>
    </row>
    <row r="2379" ht="12.75">
      <c r="B2379" s="79"/>
    </row>
    <row r="2380" ht="12.75">
      <c r="B2380" s="79"/>
    </row>
    <row r="2381" ht="12.75">
      <c r="B2381" s="79"/>
    </row>
    <row r="2382" ht="12.75">
      <c r="B2382" s="79"/>
    </row>
    <row r="2383" ht="12.75">
      <c r="B2383" s="79"/>
    </row>
    <row r="2384" ht="12.75">
      <c r="B2384" s="79"/>
    </row>
    <row r="2385" ht="12.75">
      <c r="B2385" s="79"/>
    </row>
    <row r="2386" ht="12.75">
      <c r="B2386" s="79"/>
    </row>
    <row r="2387" ht="12.75">
      <c r="B2387" s="79"/>
    </row>
    <row r="2388" ht="12.75">
      <c r="B2388" s="79"/>
    </row>
    <row r="2389" ht="12.75">
      <c r="B2389" s="79"/>
    </row>
    <row r="2390" ht="12.75">
      <c r="B2390" s="79"/>
    </row>
    <row r="2391" ht="12.75">
      <c r="B2391" s="79"/>
    </row>
    <row r="2392" ht="12.75">
      <c r="B2392" s="79"/>
    </row>
    <row r="2393" ht="12.75">
      <c r="B2393" s="79"/>
    </row>
    <row r="2394" ht="12.75">
      <c r="B2394" s="79"/>
    </row>
    <row r="2395" ht="12.75">
      <c r="B2395" s="79"/>
    </row>
    <row r="2396" ht="12.75">
      <c r="B2396" s="79"/>
    </row>
    <row r="2397" ht="12.75">
      <c r="B2397" s="79"/>
    </row>
    <row r="2398" ht="12.75">
      <c r="B2398" s="79"/>
    </row>
    <row r="2399" ht="12.75">
      <c r="B2399" s="79"/>
    </row>
    <row r="2400" ht="12.75">
      <c r="B2400" s="79"/>
    </row>
    <row r="2401" ht="12.75">
      <c r="B2401" s="79"/>
    </row>
    <row r="2402" ht="12.75">
      <c r="B2402" s="79"/>
    </row>
    <row r="2403" ht="12.75">
      <c r="B2403" s="79"/>
    </row>
    <row r="2404" ht="12.75">
      <c r="B2404" s="79"/>
    </row>
    <row r="2405" ht="12.75">
      <c r="B2405" s="79"/>
    </row>
    <row r="2406" ht="12.75">
      <c r="B2406" s="79"/>
    </row>
    <row r="2407" ht="12.75">
      <c r="B2407" s="79"/>
    </row>
    <row r="2408" ht="12.75">
      <c r="B2408" s="79"/>
    </row>
    <row r="2409" ht="12.75">
      <c r="B2409" s="79"/>
    </row>
    <row r="2410" ht="12.75">
      <c r="B2410" s="79"/>
    </row>
    <row r="2411" ht="12.75">
      <c r="B2411" s="79"/>
    </row>
    <row r="2412" ht="12.75">
      <c r="B2412" s="79"/>
    </row>
    <row r="2413" ht="12.75">
      <c r="B2413" s="79"/>
    </row>
    <row r="2414" ht="12.75">
      <c r="B2414" s="79"/>
    </row>
    <row r="2415" ht="12.75">
      <c r="B2415" s="79"/>
    </row>
    <row r="2416" ht="12.75">
      <c r="B2416" s="79"/>
    </row>
    <row r="2417" ht="12.75">
      <c r="B2417" s="79"/>
    </row>
    <row r="2418" ht="12.75">
      <c r="B2418" s="79"/>
    </row>
    <row r="2419" ht="12.75">
      <c r="B2419" s="79"/>
    </row>
    <row r="2420" ht="12.75">
      <c r="B2420" s="79"/>
    </row>
    <row r="2421" ht="12.75">
      <c r="B2421" s="79"/>
    </row>
    <row r="2422" ht="12.75">
      <c r="B2422" s="79"/>
    </row>
    <row r="2423" ht="12.75">
      <c r="B2423" s="79"/>
    </row>
    <row r="2424" ht="12.75">
      <c r="B2424" s="79"/>
    </row>
    <row r="2425" ht="12.75">
      <c r="B2425" s="79"/>
    </row>
    <row r="2426" ht="12.75">
      <c r="B2426" s="79"/>
    </row>
    <row r="2427" ht="12.75">
      <c r="B2427" s="79"/>
    </row>
    <row r="2428" ht="12.75">
      <c r="B2428" s="79"/>
    </row>
    <row r="2429" ht="12.75">
      <c r="B2429" s="79"/>
    </row>
    <row r="2430" ht="12.75">
      <c r="B2430" s="79"/>
    </row>
    <row r="2431" ht="12.75">
      <c r="B2431" s="79"/>
    </row>
    <row r="2432" ht="12.75">
      <c r="B2432" s="79"/>
    </row>
    <row r="2433" ht="12.75">
      <c r="B2433" s="79"/>
    </row>
    <row r="2434" ht="12.75">
      <c r="B2434" s="79"/>
    </row>
    <row r="2435" ht="12.75">
      <c r="B2435" s="79"/>
    </row>
    <row r="2436" ht="12.75">
      <c r="B2436" s="79"/>
    </row>
    <row r="2437" ht="12.75">
      <c r="B2437" s="79"/>
    </row>
    <row r="2438" ht="12.75">
      <c r="B2438" s="79"/>
    </row>
    <row r="2439" ht="12.75">
      <c r="B2439" s="79"/>
    </row>
    <row r="2440" ht="12.75">
      <c r="B2440" s="79"/>
    </row>
    <row r="2441" ht="12.75">
      <c r="B2441" s="79"/>
    </row>
    <row r="2442" ht="12.75">
      <c r="B2442" s="79"/>
    </row>
    <row r="2443" ht="12.75">
      <c r="B2443" s="79"/>
    </row>
    <row r="2444" ht="12.75">
      <c r="B2444" s="79"/>
    </row>
    <row r="2445" ht="12.75">
      <c r="B2445" s="79"/>
    </row>
    <row r="2446" ht="12.75">
      <c r="B2446" s="79"/>
    </row>
    <row r="2447" ht="12.75">
      <c r="B2447" s="79"/>
    </row>
    <row r="2448" ht="12.75">
      <c r="B2448" s="79"/>
    </row>
    <row r="2449" ht="12.75">
      <c r="B2449" s="79"/>
    </row>
    <row r="2450" ht="12.75">
      <c r="B2450" s="79"/>
    </row>
    <row r="2451" ht="12.75">
      <c r="B2451" s="79"/>
    </row>
    <row r="2452" ht="12.75">
      <c r="B2452" s="79"/>
    </row>
    <row r="2453" ht="12.75">
      <c r="B2453" s="79"/>
    </row>
    <row r="2454" ht="12.75">
      <c r="B2454" s="79"/>
    </row>
    <row r="2455" ht="12.75">
      <c r="B2455" s="79"/>
    </row>
    <row r="2456" ht="12.75">
      <c r="B2456" s="79"/>
    </row>
    <row r="2457" ht="12.75">
      <c r="B2457" s="79"/>
    </row>
    <row r="2458" ht="12.75">
      <c r="B2458" s="79"/>
    </row>
    <row r="2459" ht="12.75">
      <c r="B2459" s="79"/>
    </row>
    <row r="2460" ht="12.75">
      <c r="B2460" s="79"/>
    </row>
    <row r="2461" ht="12.75">
      <c r="B2461" s="79"/>
    </row>
    <row r="2462" ht="12.75">
      <c r="B2462" s="79"/>
    </row>
    <row r="2463" ht="12.75">
      <c r="B2463" s="79"/>
    </row>
    <row r="2464" ht="12.75">
      <c r="B2464" s="79"/>
    </row>
    <row r="2465" ht="12.75">
      <c r="B2465" s="79"/>
    </row>
    <row r="2466" ht="12.75">
      <c r="B2466" s="79"/>
    </row>
    <row r="2467" ht="12.75">
      <c r="B2467" s="79"/>
    </row>
    <row r="2468" ht="12.75">
      <c r="B2468" s="79"/>
    </row>
    <row r="2469" ht="12.75">
      <c r="B2469" s="79"/>
    </row>
    <row r="2470" ht="12.75">
      <c r="B2470" s="79"/>
    </row>
    <row r="2471" ht="12.75">
      <c r="B2471" s="79"/>
    </row>
    <row r="2472" ht="12.75">
      <c r="B2472" s="79"/>
    </row>
    <row r="2473" ht="12.75">
      <c r="B2473" s="79"/>
    </row>
    <row r="2474" ht="12.75">
      <c r="B2474" s="79"/>
    </row>
    <row r="2475" ht="12.75">
      <c r="B2475" s="79"/>
    </row>
    <row r="2476" ht="12.75">
      <c r="B2476" s="79"/>
    </row>
    <row r="2477" ht="12.75">
      <c r="B2477" s="79"/>
    </row>
    <row r="2478" ht="12.75">
      <c r="B2478" s="79"/>
    </row>
    <row r="2479" ht="12.75">
      <c r="B2479" s="79"/>
    </row>
    <row r="2480" ht="12.75">
      <c r="B2480" s="79"/>
    </row>
    <row r="2481" ht="12.75">
      <c r="B2481" s="79"/>
    </row>
    <row r="2482" ht="12.75">
      <c r="B2482" s="79"/>
    </row>
    <row r="2483" ht="12.75">
      <c r="B2483" s="79"/>
    </row>
    <row r="2484" ht="12.75">
      <c r="B2484" s="79"/>
    </row>
    <row r="2485" ht="12.75">
      <c r="B2485" s="79"/>
    </row>
    <row r="2486" ht="12.75">
      <c r="B2486" s="79"/>
    </row>
    <row r="2487" ht="12.75">
      <c r="B2487" s="79"/>
    </row>
    <row r="2488" ht="12.75">
      <c r="B2488" s="79"/>
    </row>
    <row r="2489" ht="12.75">
      <c r="B2489" s="79"/>
    </row>
    <row r="2490" ht="12.75">
      <c r="B2490" s="79"/>
    </row>
    <row r="2491" ht="12.75">
      <c r="B2491" s="79"/>
    </row>
    <row r="2492" ht="12.75">
      <c r="B2492" s="79"/>
    </row>
    <row r="2493" ht="12.75">
      <c r="B2493" s="79"/>
    </row>
    <row r="2494" ht="12.75">
      <c r="B2494" s="79"/>
    </row>
    <row r="2495" ht="12.75">
      <c r="B2495" s="79"/>
    </row>
    <row r="2496" ht="12.75">
      <c r="B2496" s="79"/>
    </row>
    <row r="2497" ht="12.75">
      <c r="B2497" s="79"/>
    </row>
    <row r="2498" ht="12.75">
      <c r="B2498" s="79"/>
    </row>
    <row r="2499" ht="12.75">
      <c r="B2499" s="79"/>
    </row>
    <row r="2500" ht="12.75">
      <c r="B2500" s="79"/>
    </row>
    <row r="2501" ht="12.75">
      <c r="B2501" s="79"/>
    </row>
    <row r="2502" ht="12.75">
      <c r="B2502" s="79"/>
    </row>
    <row r="2503" ht="12.75">
      <c r="B2503" s="79"/>
    </row>
    <row r="2504" ht="12.75">
      <c r="B2504" s="79"/>
    </row>
    <row r="2505" ht="12.75">
      <c r="B2505" s="79"/>
    </row>
    <row r="2506" ht="12.75">
      <c r="B2506" s="79"/>
    </row>
    <row r="2507" ht="12.75">
      <c r="B2507" s="79"/>
    </row>
    <row r="2508" ht="12.75">
      <c r="B2508" s="79"/>
    </row>
    <row r="2509" ht="12.75">
      <c r="B2509" s="79"/>
    </row>
    <row r="2510" ht="12.75">
      <c r="B2510" s="79"/>
    </row>
    <row r="2511" ht="12.75">
      <c r="B2511" s="79"/>
    </row>
    <row r="2512" ht="12.75">
      <c r="B2512" s="79"/>
    </row>
    <row r="2513" ht="12.75">
      <c r="B2513" s="79"/>
    </row>
    <row r="2514" ht="12.75">
      <c r="B2514" s="79"/>
    </row>
    <row r="2515" ht="12.75">
      <c r="B2515" s="79"/>
    </row>
    <row r="2516" ht="12.75">
      <c r="B2516" s="79"/>
    </row>
    <row r="2517" ht="12.75">
      <c r="B2517" s="79"/>
    </row>
    <row r="2518" ht="12.75">
      <c r="B2518" s="79"/>
    </row>
    <row r="2519" ht="12.75">
      <c r="B2519" s="79"/>
    </row>
    <row r="2520" ht="12.75">
      <c r="B2520" s="79"/>
    </row>
    <row r="2521" ht="12.75">
      <c r="B2521" s="79"/>
    </row>
    <row r="2522" ht="12.75">
      <c r="B2522" s="79"/>
    </row>
    <row r="2523" ht="12.75">
      <c r="B2523" s="79"/>
    </row>
    <row r="2524" ht="12.75">
      <c r="B2524" s="79"/>
    </row>
    <row r="2525" ht="12.75">
      <c r="B2525" s="79"/>
    </row>
    <row r="2526" ht="12.75">
      <c r="B2526" s="79"/>
    </row>
    <row r="2527" ht="12.75">
      <c r="B2527" s="79"/>
    </row>
    <row r="2528" ht="12.75">
      <c r="B2528" s="79"/>
    </row>
    <row r="2529" ht="12.75">
      <c r="B2529" s="79"/>
    </row>
    <row r="2530" ht="12.75">
      <c r="B2530" s="79"/>
    </row>
    <row r="2531" ht="12.75">
      <c r="B2531" s="79"/>
    </row>
    <row r="2532" ht="12.75">
      <c r="B2532" s="79"/>
    </row>
    <row r="2533" ht="12.75">
      <c r="B2533" s="79"/>
    </row>
    <row r="2534" ht="12.75">
      <c r="B2534" s="79"/>
    </row>
    <row r="2535" ht="12.75">
      <c r="B2535" s="79"/>
    </row>
    <row r="2536" ht="12.75">
      <c r="B2536" s="79"/>
    </row>
    <row r="2537" ht="12.75">
      <c r="B2537" s="79"/>
    </row>
    <row r="2538" ht="12.75">
      <c r="B2538" s="79"/>
    </row>
    <row r="2539" ht="12.75">
      <c r="B2539" s="79"/>
    </row>
    <row r="2540" ht="12.75">
      <c r="B2540" s="79"/>
    </row>
    <row r="2541" ht="12.75">
      <c r="B2541" s="79"/>
    </row>
    <row r="2542" ht="12.75">
      <c r="B2542" s="79"/>
    </row>
    <row r="2543" ht="12.75">
      <c r="B2543" s="79"/>
    </row>
    <row r="2544" ht="12.75">
      <c r="B2544" s="79"/>
    </row>
    <row r="2545" ht="12.75">
      <c r="B2545" s="79"/>
    </row>
    <row r="2546" ht="12.75">
      <c r="B2546" s="79"/>
    </row>
    <row r="2547" ht="12.75">
      <c r="B2547" s="79"/>
    </row>
    <row r="2548" ht="12.75">
      <c r="B2548" s="79"/>
    </row>
    <row r="2549" ht="12.75">
      <c r="B2549" s="79"/>
    </row>
    <row r="2550" ht="12.75">
      <c r="B2550" s="79"/>
    </row>
    <row r="2551" ht="12.75">
      <c r="B2551" s="79"/>
    </row>
    <row r="2552" ht="12.75">
      <c r="B2552" s="79"/>
    </row>
    <row r="2553" ht="12.75">
      <c r="B2553" s="79"/>
    </row>
    <row r="2554" ht="12.75">
      <c r="B2554" s="79"/>
    </row>
    <row r="2555" ht="12.75">
      <c r="B2555" s="79"/>
    </row>
    <row r="2556" ht="12.75">
      <c r="B2556" s="79"/>
    </row>
    <row r="2557" ht="12.75">
      <c r="B2557" s="79"/>
    </row>
    <row r="2558" ht="12.75">
      <c r="B2558" s="79"/>
    </row>
    <row r="2559" ht="12.75">
      <c r="B2559" s="79"/>
    </row>
    <row r="2560" ht="12.75">
      <c r="B2560" s="79"/>
    </row>
    <row r="2561" ht="12.75">
      <c r="B2561" s="79"/>
    </row>
    <row r="2562" ht="12.75">
      <c r="B2562" s="79"/>
    </row>
    <row r="2563" ht="12.75">
      <c r="B2563" s="79"/>
    </row>
    <row r="2564" ht="12.75">
      <c r="B2564" s="79"/>
    </row>
    <row r="2565" ht="12.75">
      <c r="B2565" s="79"/>
    </row>
    <row r="2566" ht="12.75">
      <c r="B2566" s="79"/>
    </row>
    <row r="2567" ht="12.75">
      <c r="B2567" s="79"/>
    </row>
    <row r="2568" ht="12.75">
      <c r="B2568" s="79"/>
    </row>
    <row r="2569" ht="12.75">
      <c r="B2569" s="79"/>
    </row>
    <row r="2570" ht="12.75">
      <c r="B2570" s="79"/>
    </row>
    <row r="2571" ht="12.75">
      <c r="B2571" s="79"/>
    </row>
    <row r="2572" ht="12.75">
      <c r="B2572" s="79"/>
    </row>
    <row r="2573" ht="12.75">
      <c r="B2573" s="79"/>
    </row>
    <row r="2574" ht="12.75">
      <c r="B2574" s="79"/>
    </row>
    <row r="2575" ht="12.75">
      <c r="B2575" s="79"/>
    </row>
    <row r="2576" ht="12.75">
      <c r="B2576" s="79"/>
    </row>
    <row r="2577" ht="12.75">
      <c r="B2577" s="79"/>
    </row>
    <row r="2578" ht="12.75">
      <c r="B2578" s="79"/>
    </row>
    <row r="2579" ht="12.75">
      <c r="B2579" s="79"/>
    </row>
    <row r="2580" ht="12.75">
      <c r="B2580" s="79"/>
    </row>
    <row r="2581" ht="12.75">
      <c r="B2581" s="79"/>
    </row>
    <row r="2582" ht="12.75">
      <c r="B2582" s="79"/>
    </row>
    <row r="2583" ht="12.75">
      <c r="B2583" s="79"/>
    </row>
    <row r="2584" ht="12.75">
      <c r="B2584" s="79"/>
    </row>
    <row r="2585" ht="12.75">
      <c r="B2585" s="79"/>
    </row>
    <row r="2586" ht="12.75">
      <c r="B2586" s="79"/>
    </row>
    <row r="2587" ht="12.75">
      <c r="B2587" s="79"/>
    </row>
    <row r="2588" ht="12.75">
      <c r="B2588" s="79"/>
    </row>
    <row r="2589" ht="12.75">
      <c r="B2589" s="79"/>
    </row>
    <row r="2590" ht="12.75">
      <c r="B2590" s="79"/>
    </row>
    <row r="2591" ht="12.75">
      <c r="B2591" s="79"/>
    </row>
    <row r="2592" ht="12.75">
      <c r="B2592" s="79"/>
    </row>
    <row r="2593" ht="12.75">
      <c r="B2593" s="79"/>
    </row>
    <row r="2594" ht="12.75">
      <c r="B2594" s="79"/>
    </row>
    <row r="2595" ht="12.75">
      <c r="B2595" s="79"/>
    </row>
    <row r="2596" ht="12.75">
      <c r="B2596" s="79"/>
    </row>
    <row r="2597" ht="12.75">
      <c r="B2597" s="79"/>
    </row>
    <row r="2598" ht="12.75">
      <c r="B2598" s="79"/>
    </row>
    <row r="2599" ht="12.75">
      <c r="B2599" s="79"/>
    </row>
    <row r="2600" ht="12.75">
      <c r="B2600" s="79"/>
    </row>
    <row r="2601" ht="12.75">
      <c r="B2601" s="79"/>
    </row>
    <row r="2602" ht="12.75">
      <c r="B2602" s="79"/>
    </row>
    <row r="2603" ht="12.75">
      <c r="B2603" s="79"/>
    </row>
    <row r="2604" ht="12.75">
      <c r="B2604" s="79"/>
    </row>
    <row r="2605" ht="12.75">
      <c r="B2605" s="79"/>
    </row>
    <row r="2606" ht="12.75">
      <c r="B2606" s="79"/>
    </row>
    <row r="2607" ht="12.75">
      <c r="B2607" s="79"/>
    </row>
    <row r="2608" ht="12.75">
      <c r="B2608" s="79"/>
    </row>
    <row r="2609" ht="12.75">
      <c r="B2609" s="79"/>
    </row>
    <row r="2610" ht="12.75">
      <c r="B2610" s="79"/>
    </row>
    <row r="2611" ht="12.75">
      <c r="B2611" s="79"/>
    </row>
    <row r="2612" ht="12.75">
      <c r="B2612" s="79"/>
    </row>
    <row r="2613" ht="12.75">
      <c r="B2613" s="79"/>
    </row>
    <row r="2614" ht="12.75">
      <c r="B2614" s="79"/>
    </row>
    <row r="2615" ht="12.75">
      <c r="B2615" s="79"/>
    </row>
    <row r="2616" ht="12.75">
      <c r="B2616" s="79"/>
    </row>
    <row r="2617" ht="12.75">
      <c r="B2617" s="79"/>
    </row>
    <row r="2618" ht="12.75">
      <c r="B2618" s="79"/>
    </row>
    <row r="2619" ht="12.75">
      <c r="B2619" s="79"/>
    </row>
    <row r="2620" ht="12.75">
      <c r="B2620" s="79"/>
    </row>
    <row r="2621" ht="12.75">
      <c r="B2621" s="79"/>
    </row>
    <row r="2622" ht="12.75">
      <c r="B2622" s="79"/>
    </row>
    <row r="2623" ht="12.75">
      <c r="B2623" s="79"/>
    </row>
    <row r="2624" ht="12.75">
      <c r="B2624" s="79"/>
    </row>
    <row r="2625" ht="12.75">
      <c r="B2625" s="79"/>
    </row>
    <row r="2626" ht="12.75">
      <c r="B2626" s="79"/>
    </row>
    <row r="2627" ht="12.75">
      <c r="B2627" s="79"/>
    </row>
    <row r="2628" ht="12.75">
      <c r="B2628" s="79"/>
    </row>
    <row r="2629" ht="12.75">
      <c r="B2629" s="79"/>
    </row>
    <row r="2630" ht="12.75">
      <c r="B2630" s="79"/>
    </row>
    <row r="2631" ht="12.75">
      <c r="B2631" s="79"/>
    </row>
    <row r="2632" ht="12.75">
      <c r="B2632" s="79"/>
    </row>
    <row r="2633" ht="12.75">
      <c r="B2633" s="79"/>
    </row>
    <row r="2634" ht="12.75">
      <c r="B2634" s="79"/>
    </row>
    <row r="2635" ht="12.75">
      <c r="B2635" s="79"/>
    </row>
    <row r="2636" ht="12.75">
      <c r="B2636" s="79"/>
    </row>
    <row r="2637" ht="12.75">
      <c r="B2637" s="79"/>
    </row>
    <row r="2638" ht="12.75">
      <c r="B2638" s="79"/>
    </row>
    <row r="2639" ht="12.75">
      <c r="B2639" s="79"/>
    </row>
    <row r="2640" ht="12.75">
      <c r="B2640" s="79"/>
    </row>
    <row r="2641" ht="12.75">
      <c r="B2641" s="79"/>
    </row>
    <row r="2642" ht="12.75">
      <c r="B2642" s="79"/>
    </row>
    <row r="2643" ht="12.75">
      <c r="B2643" s="79"/>
    </row>
    <row r="2644" ht="12.75">
      <c r="B2644" s="79"/>
    </row>
    <row r="2645" ht="12.75">
      <c r="B2645" s="79"/>
    </row>
    <row r="2646" ht="12.75">
      <c r="B2646" s="79"/>
    </row>
    <row r="2647" ht="12.75">
      <c r="B2647" s="79"/>
    </row>
    <row r="2648" ht="12.75">
      <c r="B2648" s="79"/>
    </row>
    <row r="2649" ht="12.75">
      <c r="B2649" s="79"/>
    </row>
    <row r="2650" ht="12.75">
      <c r="B2650" s="79"/>
    </row>
    <row r="2651" ht="12.75">
      <c r="B2651" s="79"/>
    </row>
    <row r="2652" ht="12.75">
      <c r="B2652" s="79"/>
    </row>
    <row r="2653" ht="12.75">
      <c r="B2653" s="79"/>
    </row>
    <row r="2654" ht="12.75">
      <c r="B2654" s="79"/>
    </row>
    <row r="2655" ht="12.75">
      <c r="B2655" s="79"/>
    </row>
    <row r="2656" ht="12.75">
      <c r="B2656" s="79"/>
    </row>
    <row r="2657" ht="12.75">
      <c r="B2657" s="79"/>
    </row>
    <row r="2658" ht="12.75">
      <c r="B2658" s="79"/>
    </row>
    <row r="2659" ht="12.75">
      <c r="B2659" s="79"/>
    </row>
    <row r="2660" ht="12.75">
      <c r="B2660" s="79"/>
    </row>
    <row r="2661" ht="12.75">
      <c r="B2661" s="79"/>
    </row>
    <row r="2662" ht="12.75">
      <c r="B2662" s="79"/>
    </row>
    <row r="2663" ht="12.75">
      <c r="B2663" s="79"/>
    </row>
    <row r="2664" ht="12.75">
      <c r="B2664" s="79"/>
    </row>
    <row r="2665" ht="12.75">
      <c r="B2665" s="79"/>
    </row>
    <row r="2666" ht="12.75">
      <c r="B2666" s="79"/>
    </row>
    <row r="2667" ht="12.75">
      <c r="B2667" s="79"/>
    </row>
    <row r="2668" ht="12.75">
      <c r="B2668" s="79"/>
    </row>
    <row r="2669" ht="12.75">
      <c r="B2669" s="79"/>
    </row>
    <row r="2670" ht="12.75">
      <c r="B2670" s="79"/>
    </row>
    <row r="2671" ht="12.75">
      <c r="B2671" s="79"/>
    </row>
    <row r="2672" ht="12.75">
      <c r="B2672" s="79"/>
    </row>
    <row r="2673" ht="12.75">
      <c r="B2673" s="79"/>
    </row>
    <row r="2674" ht="12.75">
      <c r="B2674" s="79"/>
    </row>
    <row r="2675" ht="12.75">
      <c r="B2675" s="79"/>
    </row>
    <row r="2676" ht="12.75">
      <c r="B2676" s="79"/>
    </row>
    <row r="2677" ht="12.75">
      <c r="B2677" s="79"/>
    </row>
    <row r="2678" ht="12.75">
      <c r="B2678" s="79"/>
    </row>
    <row r="2679" ht="12.75">
      <c r="B2679" s="79"/>
    </row>
    <row r="2680" ht="12.75">
      <c r="B2680" s="79"/>
    </row>
    <row r="2681" ht="12.75">
      <c r="B2681" s="79"/>
    </row>
    <row r="2682" ht="12.75">
      <c r="B2682" s="79"/>
    </row>
    <row r="2683" ht="12.75">
      <c r="B2683" s="79"/>
    </row>
    <row r="2684" ht="12.75">
      <c r="B2684" s="79"/>
    </row>
    <row r="2685" ht="12.75">
      <c r="B2685" s="79"/>
    </row>
    <row r="2686" ht="12.75">
      <c r="B2686" s="79"/>
    </row>
    <row r="2687" ht="12.75">
      <c r="B2687" s="79"/>
    </row>
    <row r="2688" ht="12.75">
      <c r="B2688" s="79"/>
    </row>
    <row r="2689" ht="12.75">
      <c r="B2689" s="79"/>
    </row>
    <row r="2690" ht="12.75">
      <c r="B2690" s="79"/>
    </row>
    <row r="2691" ht="12.75">
      <c r="B2691" s="79"/>
    </row>
    <row r="2692" ht="12.75">
      <c r="B2692" s="79"/>
    </row>
    <row r="2693" ht="12.75">
      <c r="B2693" s="79"/>
    </row>
    <row r="2694" ht="12.75">
      <c r="B2694" s="79"/>
    </row>
    <row r="2695" ht="12.75">
      <c r="B2695" s="79"/>
    </row>
    <row r="2696" ht="12.75">
      <c r="B2696" s="79"/>
    </row>
    <row r="2697" ht="12.75">
      <c r="B2697" s="79"/>
    </row>
    <row r="2698" ht="12.75">
      <c r="B2698" s="79"/>
    </row>
    <row r="2699" ht="12.75">
      <c r="B2699" s="79"/>
    </row>
    <row r="2700" ht="12.75">
      <c r="B2700" s="79"/>
    </row>
    <row r="2701" ht="12.75">
      <c r="B2701" s="79"/>
    </row>
    <row r="2702" ht="12.75">
      <c r="B2702" s="79"/>
    </row>
    <row r="2703" ht="12.75">
      <c r="B2703" s="79"/>
    </row>
    <row r="2704" ht="12.75">
      <c r="B2704" s="79"/>
    </row>
    <row r="2705" ht="12.75">
      <c r="B2705" s="79"/>
    </row>
    <row r="2706" ht="12.75">
      <c r="B2706" s="79"/>
    </row>
    <row r="2707" ht="12.75">
      <c r="B2707" s="79"/>
    </row>
    <row r="2708" ht="12.75">
      <c r="B2708" s="79"/>
    </row>
    <row r="2709" ht="12.75">
      <c r="B2709" s="79"/>
    </row>
    <row r="2710" ht="12.75">
      <c r="B2710" s="79"/>
    </row>
    <row r="2711" ht="12.75">
      <c r="B2711" s="79"/>
    </row>
    <row r="2712" ht="12.75">
      <c r="B2712" s="79"/>
    </row>
    <row r="2713" ht="12.75">
      <c r="B2713" s="79"/>
    </row>
    <row r="2714" ht="12.75">
      <c r="B2714" s="79"/>
    </row>
    <row r="2715" ht="12.75">
      <c r="B2715" s="79"/>
    </row>
    <row r="2716" ht="12.75">
      <c r="B2716" s="79"/>
    </row>
    <row r="2717" ht="12.75">
      <c r="B2717" s="79"/>
    </row>
    <row r="2718" ht="12.75">
      <c r="B2718" s="79"/>
    </row>
    <row r="2719" ht="12.75">
      <c r="B2719" s="79"/>
    </row>
    <row r="2720" ht="12.75">
      <c r="B2720" s="79"/>
    </row>
    <row r="2721" ht="12.75">
      <c r="B2721" s="79"/>
    </row>
    <row r="2722" ht="12.75">
      <c r="B2722" s="79"/>
    </row>
    <row r="2723" ht="12.75">
      <c r="B2723" s="79"/>
    </row>
    <row r="2724" ht="12.75">
      <c r="B2724" s="79"/>
    </row>
    <row r="2725" ht="12.75">
      <c r="B2725" s="79"/>
    </row>
    <row r="2726" ht="12.75">
      <c r="B2726" s="79"/>
    </row>
    <row r="2727" ht="12.75">
      <c r="B2727" s="79"/>
    </row>
    <row r="2728" ht="12.75">
      <c r="B2728" s="79"/>
    </row>
    <row r="2729" ht="12.75">
      <c r="B2729" s="79"/>
    </row>
    <row r="2730" ht="12.75">
      <c r="B2730" s="79"/>
    </row>
    <row r="2731" ht="12.75">
      <c r="B2731" s="79"/>
    </row>
    <row r="2732" ht="12.75">
      <c r="B2732" s="79"/>
    </row>
    <row r="2733" ht="12.75">
      <c r="B2733" s="79"/>
    </row>
    <row r="2734" ht="12.75">
      <c r="B2734" s="79"/>
    </row>
    <row r="2735" ht="12.75">
      <c r="B2735" s="79"/>
    </row>
    <row r="2736" ht="12.75">
      <c r="B2736" s="79"/>
    </row>
    <row r="2737" ht="12.75">
      <c r="B2737" s="79"/>
    </row>
    <row r="2738" ht="12.75">
      <c r="B2738" s="79"/>
    </row>
    <row r="2739" ht="12.75">
      <c r="B2739" s="79"/>
    </row>
    <row r="2740" ht="12.75">
      <c r="B2740" s="79"/>
    </row>
    <row r="2741" ht="12.75">
      <c r="B2741" s="79"/>
    </row>
    <row r="2742" ht="12.75">
      <c r="B2742" s="79"/>
    </row>
    <row r="2743" ht="12.75">
      <c r="B2743" s="79"/>
    </row>
    <row r="2744" ht="12.75">
      <c r="B2744" s="79"/>
    </row>
    <row r="2745" ht="12.75">
      <c r="B2745" s="79"/>
    </row>
    <row r="2746" ht="12.75">
      <c r="B2746" s="79"/>
    </row>
    <row r="2747" ht="12.75">
      <c r="B2747" s="79"/>
    </row>
    <row r="2748" ht="12.75">
      <c r="B2748" s="79"/>
    </row>
    <row r="2749" ht="12.75">
      <c r="B2749" s="79"/>
    </row>
    <row r="2750" ht="12.75">
      <c r="B2750" s="79"/>
    </row>
    <row r="2751" ht="12.75">
      <c r="B2751" s="79"/>
    </row>
    <row r="2752" ht="12.75">
      <c r="B2752" s="79"/>
    </row>
    <row r="2753" ht="12.75">
      <c r="B2753" s="79"/>
    </row>
    <row r="2754" ht="12.75">
      <c r="B2754" s="79"/>
    </row>
    <row r="2755" ht="12.75">
      <c r="B2755" s="79"/>
    </row>
    <row r="2756" ht="12.75">
      <c r="B2756" s="79"/>
    </row>
    <row r="2757" ht="12.75">
      <c r="B2757" s="79"/>
    </row>
    <row r="2758" ht="12.75">
      <c r="B2758" s="79"/>
    </row>
    <row r="2759" ht="12.75">
      <c r="B2759" s="79"/>
    </row>
    <row r="2760" ht="12.75">
      <c r="B2760" s="79"/>
    </row>
    <row r="2761" ht="12.75">
      <c r="B2761" s="79"/>
    </row>
    <row r="2762" ht="12.75">
      <c r="B2762" s="79"/>
    </row>
    <row r="2763" ht="12.75">
      <c r="B2763" s="79"/>
    </row>
    <row r="2764" ht="12.75">
      <c r="B2764" s="79"/>
    </row>
    <row r="2765" ht="12.75">
      <c r="B2765" s="79"/>
    </row>
    <row r="2766" ht="12.75">
      <c r="B2766" s="79"/>
    </row>
    <row r="2767" ht="12.75">
      <c r="B2767" s="79"/>
    </row>
    <row r="2768" ht="12.75">
      <c r="B2768" s="79"/>
    </row>
    <row r="2769" ht="12.75">
      <c r="B2769" s="79"/>
    </row>
    <row r="2770" ht="12.75">
      <c r="B2770" s="79"/>
    </row>
    <row r="2771" ht="12.75">
      <c r="B2771" s="79"/>
    </row>
    <row r="2772" ht="12.75">
      <c r="B2772" s="79"/>
    </row>
    <row r="2773" ht="12.75">
      <c r="B2773" s="79"/>
    </row>
    <row r="2774" ht="12.75">
      <c r="B2774" s="79"/>
    </row>
    <row r="2775" ht="12.75">
      <c r="B2775" s="79"/>
    </row>
    <row r="2776" ht="12.75">
      <c r="B2776" s="79"/>
    </row>
    <row r="2777" ht="12.75">
      <c r="B2777" s="79"/>
    </row>
    <row r="2778" ht="12.75">
      <c r="B2778" s="79"/>
    </row>
    <row r="2779" ht="12.75">
      <c r="B2779" s="79"/>
    </row>
    <row r="2780" ht="12.75">
      <c r="B2780" s="79"/>
    </row>
    <row r="2781" ht="12.75">
      <c r="B2781" s="79"/>
    </row>
    <row r="2782" ht="12.75">
      <c r="B2782" s="79"/>
    </row>
    <row r="2783" ht="12.75">
      <c r="B2783" s="79"/>
    </row>
    <row r="2784" ht="12.75">
      <c r="B2784" s="79"/>
    </row>
    <row r="2785" ht="12.75">
      <c r="B2785" s="79"/>
    </row>
    <row r="2786" ht="12.75">
      <c r="B2786" s="79"/>
    </row>
    <row r="2787" ht="12.75">
      <c r="B2787" s="79"/>
    </row>
    <row r="2788" ht="12.75">
      <c r="B2788" s="79"/>
    </row>
    <row r="2789" ht="12.75">
      <c r="B2789" s="79"/>
    </row>
    <row r="2790" ht="12.75">
      <c r="B2790" s="79"/>
    </row>
    <row r="2791" ht="12.75">
      <c r="B2791" s="79"/>
    </row>
    <row r="2792" ht="12.75">
      <c r="B2792" s="79"/>
    </row>
    <row r="2793" ht="12.75">
      <c r="B2793" s="79"/>
    </row>
    <row r="2794" ht="12.75">
      <c r="B2794" s="79"/>
    </row>
    <row r="2795" ht="12.75">
      <c r="B2795" s="79"/>
    </row>
    <row r="2796" ht="12.75">
      <c r="B2796" s="79"/>
    </row>
    <row r="2797" ht="12.75">
      <c r="B2797" s="79"/>
    </row>
    <row r="2798" ht="12.75">
      <c r="B2798" s="79"/>
    </row>
    <row r="2799" ht="12.75">
      <c r="B2799" s="79"/>
    </row>
    <row r="2800" ht="12.75">
      <c r="B2800" s="79"/>
    </row>
    <row r="2801" ht="12.75">
      <c r="B2801" s="79"/>
    </row>
    <row r="2802" ht="12.75">
      <c r="B2802" s="79"/>
    </row>
    <row r="2803" ht="12.75">
      <c r="B2803" s="79"/>
    </row>
    <row r="2804" ht="12.75">
      <c r="B2804" s="79"/>
    </row>
    <row r="2805" ht="12.75">
      <c r="B2805" s="79"/>
    </row>
    <row r="2806" ht="12.75">
      <c r="B2806" s="79"/>
    </row>
    <row r="2807" ht="12.75">
      <c r="B2807" s="79"/>
    </row>
    <row r="2808" ht="12.75">
      <c r="B2808" s="79"/>
    </row>
    <row r="2809" ht="12.75">
      <c r="B2809" s="79"/>
    </row>
    <row r="2810" ht="12.75">
      <c r="B2810" s="79"/>
    </row>
    <row r="2811" ht="12.75">
      <c r="B2811" s="79"/>
    </row>
    <row r="2812" ht="12.75">
      <c r="B2812" s="79"/>
    </row>
    <row r="2813" ht="12.75">
      <c r="B2813" s="79"/>
    </row>
    <row r="2814" ht="12.75">
      <c r="B2814" s="79"/>
    </row>
    <row r="2815" ht="12.75">
      <c r="B2815" s="79"/>
    </row>
    <row r="2816" ht="12.75">
      <c r="B2816" s="79"/>
    </row>
    <row r="2817" ht="12.75">
      <c r="B2817" s="79"/>
    </row>
    <row r="2818" ht="12.75">
      <c r="B2818" s="79"/>
    </row>
    <row r="2819" ht="12.75">
      <c r="B2819" s="79"/>
    </row>
    <row r="2820" ht="12.75">
      <c r="B2820" s="79"/>
    </row>
    <row r="2821" ht="12.75">
      <c r="B2821" s="79"/>
    </row>
    <row r="2822" ht="12.75">
      <c r="B2822" s="79"/>
    </row>
    <row r="2823" ht="12.75">
      <c r="B2823" s="79"/>
    </row>
    <row r="2824" ht="12.75">
      <c r="B2824" s="79"/>
    </row>
    <row r="2825" ht="12.75">
      <c r="B2825" s="79"/>
    </row>
    <row r="2826" ht="12.75">
      <c r="B2826" s="79"/>
    </row>
    <row r="2827" ht="12.75">
      <c r="B2827" s="79"/>
    </row>
    <row r="2828" ht="12.75">
      <c r="B2828" s="79"/>
    </row>
    <row r="2829" ht="12.75">
      <c r="B2829" s="79"/>
    </row>
    <row r="2830" ht="12.75">
      <c r="B2830" s="79"/>
    </row>
    <row r="2831" ht="12.75">
      <c r="B2831" s="79"/>
    </row>
    <row r="2832" ht="12.75">
      <c r="B2832" s="79"/>
    </row>
    <row r="2833" ht="12.75">
      <c r="B2833" s="79"/>
    </row>
    <row r="2834" ht="12.75">
      <c r="B2834" s="79"/>
    </row>
    <row r="2835" ht="12.75">
      <c r="B2835" s="79"/>
    </row>
    <row r="2836" ht="12.75">
      <c r="B2836" s="79"/>
    </row>
    <row r="2837" ht="12.75">
      <c r="B2837" s="79"/>
    </row>
    <row r="2838" ht="12.75">
      <c r="B2838" s="79"/>
    </row>
    <row r="2839" ht="12.75">
      <c r="B2839" s="79"/>
    </row>
    <row r="2840" ht="12.75">
      <c r="B2840" s="79"/>
    </row>
    <row r="2841" ht="12.75">
      <c r="B2841" s="79"/>
    </row>
    <row r="2842" ht="12.75">
      <c r="B2842" s="79"/>
    </row>
    <row r="2843" ht="12.75">
      <c r="B2843" s="79"/>
    </row>
    <row r="2844" ht="12.75">
      <c r="B2844" s="79"/>
    </row>
    <row r="2845" ht="12.75">
      <c r="B2845" s="79"/>
    </row>
    <row r="2846" ht="12.75">
      <c r="B2846" s="79"/>
    </row>
    <row r="2847" ht="12.75">
      <c r="B2847" s="79"/>
    </row>
    <row r="2848" ht="12.75">
      <c r="B2848" s="79"/>
    </row>
    <row r="2849" ht="12.75">
      <c r="B2849" s="79"/>
    </row>
    <row r="2850" ht="12.75">
      <c r="B2850" s="79"/>
    </row>
    <row r="2851" ht="12.75">
      <c r="B2851" s="79"/>
    </row>
    <row r="2852" ht="12.75">
      <c r="B2852" s="79"/>
    </row>
    <row r="2853" ht="12.75">
      <c r="B2853" s="79"/>
    </row>
    <row r="2854" ht="12.75">
      <c r="B2854" s="79"/>
    </row>
    <row r="2855" ht="12.75">
      <c r="B2855" s="79"/>
    </row>
    <row r="2856" ht="12.75">
      <c r="B2856" s="79"/>
    </row>
    <row r="2857" ht="12.75">
      <c r="B2857" s="79"/>
    </row>
    <row r="2858" ht="12.75">
      <c r="B2858" s="79"/>
    </row>
    <row r="2859" ht="12.75">
      <c r="B2859" s="79"/>
    </row>
    <row r="2860" ht="12.75">
      <c r="B2860" s="79"/>
    </row>
    <row r="2861" ht="12.75">
      <c r="B2861" s="79"/>
    </row>
    <row r="2862" ht="12.75">
      <c r="B2862" s="79"/>
    </row>
    <row r="2863" ht="12.75">
      <c r="B2863" s="79"/>
    </row>
    <row r="2864" ht="12.75">
      <c r="B2864" s="79"/>
    </row>
    <row r="2865" ht="12.75">
      <c r="B2865" s="79"/>
    </row>
    <row r="2866" ht="12.75">
      <c r="B2866" s="79"/>
    </row>
    <row r="2867" ht="12.75">
      <c r="B2867" s="79"/>
    </row>
    <row r="2868" ht="12.75">
      <c r="B2868" s="79"/>
    </row>
    <row r="2869" ht="12.75">
      <c r="B2869" s="79"/>
    </row>
    <row r="2870" ht="12.75">
      <c r="B2870" s="79"/>
    </row>
    <row r="2871" ht="12.75">
      <c r="B2871" s="79"/>
    </row>
    <row r="2872" ht="12.75">
      <c r="B2872" s="79"/>
    </row>
    <row r="2873" ht="12.75">
      <c r="B2873" s="79"/>
    </row>
    <row r="2874" ht="12.75">
      <c r="B2874" s="79"/>
    </row>
    <row r="2875" ht="12.75">
      <c r="B2875" s="79"/>
    </row>
    <row r="2876" ht="12.75">
      <c r="B2876" s="79"/>
    </row>
    <row r="2877" ht="12.75">
      <c r="B2877" s="79"/>
    </row>
    <row r="2878" ht="12.75">
      <c r="B2878" s="79"/>
    </row>
    <row r="2879" ht="12.75">
      <c r="B2879" s="79"/>
    </row>
    <row r="2880" ht="12.75">
      <c r="B2880" s="79"/>
    </row>
    <row r="2881" ht="12.75">
      <c r="B2881" s="79"/>
    </row>
    <row r="2882" ht="12.75">
      <c r="B2882" s="79"/>
    </row>
    <row r="2883" ht="12.75">
      <c r="B2883" s="79"/>
    </row>
    <row r="2884" ht="12.75">
      <c r="B2884" s="79"/>
    </row>
    <row r="2885" ht="12.75">
      <c r="B2885" s="79"/>
    </row>
    <row r="2886" ht="12.75">
      <c r="B2886" s="79"/>
    </row>
    <row r="2887" ht="12.75">
      <c r="B2887" s="79"/>
    </row>
    <row r="2888" ht="12.75">
      <c r="B2888" s="79"/>
    </row>
    <row r="2889" ht="12.75">
      <c r="B2889" s="79"/>
    </row>
    <row r="2890" ht="12.75">
      <c r="B2890" s="79"/>
    </row>
    <row r="2891" ht="12.75">
      <c r="B2891" s="79"/>
    </row>
    <row r="2892" ht="12.75">
      <c r="B2892" s="79"/>
    </row>
    <row r="2893" ht="12.75">
      <c r="B2893" s="79"/>
    </row>
    <row r="2894" ht="12.75">
      <c r="B2894" s="79"/>
    </row>
    <row r="2895" ht="12.75">
      <c r="B2895" s="79"/>
    </row>
    <row r="2896" ht="12.75">
      <c r="B2896" s="79"/>
    </row>
    <row r="2897" ht="12.75">
      <c r="B2897" s="79"/>
    </row>
    <row r="2898" ht="12.75">
      <c r="B2898" s="79"/>
    </row>
    <row r="2899" ht="12.75">
      <c r="B2899" s="79"/>
    </row>
    <row r="2900" ht="12.75">
      <c r="B2900" s="79"/>
    </row>
    <row r="2901" ht="12.75">
      <c r="B2901" s="79"/>
    </row>
    <row r="2902" ht="12.75">
      <c r="B2902" s="79"/>
    </row>
    <row r="2903" ht="12.75">
      <c r="B2903" s="79"/>
    </row>
    <row r="2904" ht="12.75">
      <c r="B2904" s="79"/>
    </row>
    <row r="2905" ht="12.75">
      <c r="B2905" s="79"/>
    </row>
    <row r="2906" ht="12.75">
      <c r="B2906" s="79"/>
    </row>
    <row r="2907" ht="12.75">
      <c r="B2907" s="79"/>
    </row>
    <row r="2908" ht="12.75">
      <c r="B2908" s="79"/>
    </row>
    <row r="2909" ht="12.75">
      <c r="B2909" s="79"/>
    </row>
    <row r="2910" ht="12.75">
      <c r="B2910" s="79"/>
    </row>
    <row r="2911" ht="12.75">
      <c r="B2911" s="79"/>
    </row>
    <row r="2912" ht="12.75">
      <c r="B2912" s="79"/>
    </row>
    <row r="2913" ht="12.75">
      <c r="B2913" s="79"/>
    </row>
    <row r="2914" ht="12.75">
      <c r="B2914" s="79"/>
    </row>
    <row r="2915" ht="12.75">
      <c r="B2915" s="79"/>
    </row>
    <row r="2916" ht="12.75">
      <c r="B2916" s="79"/>
    </row>
    <row r="2917" ht="12.75">
      <c r="B2917" s="79"/>
    </row>
    <row r="2918" ht="12.75">
      <c r="B2918" s="79"/>
    </row>
    <row r="2919" ht="12.75">
      <c r="B2919" s="79"/>
    </row>
    <row r="2920" ht="12.75">
      <c r="B2920" s="79"/>
    </row>
    <row r="2921" ht="12.75">
      <c r="B2921" s="79"/>
    </row>
    <row r="2922" ht="12.75">
      <c r="B2922" s="79"/>
    </row>
    <row r="2923" ht="12.75">
      <c r="B2923" s="79"/>
    </row>
    <row r="2924" ht="12.75">
      <c r="B2924" s="79"/>
    </row>
    <row r="2925" ht="12.75">
      <c r="B2925" s="79"/>
    </row>
    <row r="2926" ht="12.75">
      <c r="B2926" s="79"/>
    </row>
    <row r="2927" ht="12.75">
      <c r="B2927" s="79"/>
    </row>
    <row r="2928" ht="12.75">
      <c r="B2928" s="79"/>
    </row>
    <row r="2929" ht="12.75">
      <c r="B2929" s="79"/>
    </row>
    <row r="2930" ht="12.75">
      <c r="B2930" s="79"/>
    </row>
    <row r="2931" ht="12.75">
      <c r="B2931" s="79"/>
    </row>
    <row r="2932" ht="12.75">
      <c r="B2932" s="79"/>
    </row>
    <row r="2933" ht="12.75">
      <c r="B2933" s="79"/>
    </row>
    <row r="2934" ht="12.75">
      <c r="B2934" s="79"/>
    </row>
    <row r="2935" ht="12.75">
      <c r="B2935" s="79"/>
    </row>
    <row r="2936" ht="12.75">
      <c r="B2936" s="79"/>
    </row>
    <row r="2937" ht="12.75">
      <c r="B2937" s="79"/>
    </row>
    <row r="2938" ht="12.75">
      <c r="B2938" s="79"/>
    </row>
    <row r="2939" ht="12.75">
      <c r="B2939" s="79"/>
    </row>
    <row r="2940" ht="12.75">
      <c r="B2940" s="79"/>
    </row>
    <row r="2941" ht="12.75">
      <c r="B2941" s="79"/>
    </row>
    <row r="2942" ht="12.75">
      <c r="B2942" s="79"/>
    </row>
    <row r="2943" ht="12.75">
      <c r="B2943" s="79"/>
    </row>
    <row r="2944" ht="12.75">
      <c r="B2944" s="79"/>
    </row>
    <row r="2945" ht="12.75">
      <c r="B2945" s="79"/>
    </row>
    <row r="2946" ht="12.75">
      <c r="B2946" s="79"/>
    </row>
    <row r="2947" ht="12.75">
      <c r="B2947" s="79"/>
    </row>
    <row r="2948" ht="12.75">
      <c r="B2948" s="79"/>
    </row>
    <row r="2949" ht="12.75">
      <c r="B2949" s="79"/>
    </row>
    <row r="2950" ht="12.75">
      <c r="B2950" s="79"/>
    </row>
    <row r="2951" ht="12.75">
      <c r="B2951" s="79"/>
    </row>
    <row r="2952" ht="12.75">
      <c r="B2952" s="79"/>
    </row>
    <row r="2953" ht="12.75">
      <c r="B2953" s="79"/>
    </row>
    <row r="2954" ht="12.75">
      <c r="B2954" s="79"/>
    </row>
    <row r="2955" ht="12.75">
      <c r="B2955" s="79"/>
    </row>
    <row r="2956" ht="12.75">
      <c r="B2956" s="79"/>
    </row>
    <row r="2957" ht="12.75">
      <c r="B2957" s="79"/>
    </row>
    <row r="2958" ht="12.75">
      <c r="B2958" s="79"/>
    </row>
    <row r="2959" ht="12.75">
      <c r="B2959" s="79"/>
    </row>
    <row r="2960" ht="12.75">
      <c r="B2960" s="79"/>
    </row>
    <row r="2961" ht="12.75">
      <c r="B2961" s="79"/>
    </row>
    <row r="2962" ht="12.75">
      <c r="B2962" s="79"/>
    </row>
    <row r="2963" ht="12.75">
      <c r="B2963" s="79"/>
    </row>
    <row r="2964" ht="12.75">
      <c r="B2964" s="79"/>
    </row>
    <row r="2965" ht="12.75">
      <c r="B2965" s="79"/>
    </row>
    <row r="2966" ht="12.75">
      <c r="B2966" s="79"/>
    </row>
    <row r="2967" ht="12.75">
      <c r="B2967" s="79"/>
    </row>
    <row r="2968" ht="12.75">
      <c r="B2968" s="79"/>
    </row>
    <row r="2969" ht="12.75">
      <c r="B2969" s="79"/>
    </row>
    <row r="2970" ht="12.75">
      <c r="B2970" s="79"/>
    </row>
    <row r="2971" ht="12.75">
      <c r="B2971" s="79"/>
    </row>
    <row r="2972" ht="12.75">
      <c r="B2972" s="79"/>
    </row>
    <row r="2973" ht="12.75">
      <c r="B2973" s="79"/>
    </row>
    <row r="2974" ht="12.75">
      <c r="B2974" s="79"/>
    </row>
    <row r="2975" ht="12.75">
      <c r="B2975" s="79"/>
    </row>
    <row r="2976" ht="12.75">
      <c r="B2976" s="79"/>
    </row>
    <row r="2977" ht="12.75">
      <c r="B2977" s="79"/>
    </row>
    <row r="2978" ht="12.75">
      <c r="B2978" s="79"/>
    </row>
    <row r="2979" ht="12.75">
      <c r="B2979" s="79"/>
    </row>
    <row r="2980" ht="12.75">
      <c r="B2980" s="79"/>
    </row>
    <row r="2981" ht="12.75">
      <c r="B2981" s="79"/>
    </row>
    <row r="2982" ht="12.75">
      <c r="B2982" s="79"/>
    </row>
    <row r="2983" ht="12.75">
      <c r="B2983" s="79"/>
    </row>
    <row r="2984" ht="12.75">
      <c r="B2984" s="79"/>
    </row>
    <row r="2985" ht="12.75">
      <c r="B2985" s="79"/>
    </row>
    <row r="2986" ht="12.75">
      <c r="B2986" s="79"/>
    </row>
    <row r="2987" ht="12.75">
      <c r="B2987" s="79"/>
    </row>
    <row r="2988" ht="12.75">
      <c r="B2988" s="79"/>
    </row>
    <row r="2989" ht="12.75">
      <c r="B2989" s="79"/>
    </row>
    <row r="2990" ht="12.75">
      <c r="B2990" s="79"/>
    </row>
    <row r="2991" ht="12.75">
      <c r="B2991" s="79"/>
    </row>
    <row r="2992" ht="12.75">
      <c r="B2992" s="79"/>
    </row>
    <row r="2993" ht="12.75">
      <c r="B2993" s="79"/>
    </row>
    <row r="2994" ht="12.75">
      <c r="B2994" s="79"/>
    </row>
    <row r="2995" ht="12.75">
      <c r="B2995" s="79"/>
    </row>
    <row r="2996" ht="12.75">
      <c r="B2996" s="79"/>
    </row>
    <row r="2997" ht="12.75">
      <c r="B2997" s="79"/>
    </row>
    <row r="2998" ht="12.75">
      <c r="B2998" s="79"/>
    </row>
    <row r="2999" ht="12.75">
      <c r="B2999" s="79"/>
    </row>
    <row r="3000" ht="12.75">
      <c r="B3000" s="79"/>
    </row>
    <row r="3001" ht="12.75">
      <c r="B3001" s="79"/>
    </row>
    <row r="3002" ht="12.75">
      <c r="B3002" s="79"/>
    </row>
    <row r="3003" ht="12.75">
      <c r="B3003" s="79"/>
    </row>
    <row r="3004" ht="12.75">
      <c r="B3004" s="79"/>
    </row>
    <row r="3005" ht="12.75">
      <c r="B3005" s="79"/>
    </row>
    <row r="3006" ht="12.75">
      <c r="B3006" s="79"/>
    </row>
    <row r="3007" ht="12.75">
      <c r="B3007" s="79"/>
    </row>
    <row r="3008" ht="12.75">
      <c r="B3008" s="79"/>
    </row>
    <row r="3009" ht="12.75">
      <c r="B3009" s="79"/>
    </row>
    <row r="3010" ht="12.75">
      <c r="B3010" s="79"/>
    </row>
    <row r="3011" ht="12.75">
      <c r="B3011" s="79"/>
    </row>
    <row r="3012" ht="12.75">
      <c r="B3012" s="79"/>
    </row>
    <row r="3013" ht="12.75">
      <c r="B3013" s="79"/>
    </row>
    <row r="3014" ht="12.75">
      <c r="B3014" s="79"/>
    </row>
    <row r="3015" ht="12.75">
      <c r="B3015" s="79"/>
    </row>
    <row r="3016" ht="12.75">
      <c r="B3016" s="79"/>
    </row>
    <row r="3017" ht="12.75">
      <c r="B3017" s="79"/>
    </row>
    <row r="3018" ht="12.75">
      <c r="B3018" s="79"/>
    </row>
    <row r="3019" ht="12.75">
      <c r="B3019" s="79"/>
    </row>
    <row r="3020" ht="12.75">
      <c r="B3020" s="79"/>
    </row>
    <row r="3021" ht="12.75">
      <c r="B3021" s="79"/>
    </row>
    <row r="3022" ht="12.75">
      <c r="B3022" s="79"/>
    </row>
    <row r="3023" ht="12.75">
      <c r="B3023" s="79"/>
    </row>
    <row r="3024" ht="12.75">
      <c r="B3024" s="79"/>
    </row>
    <row r="3025" ht="12.75">
      <c r="B3025" s="79"/>
    </row>
    <row r="3026" ht="12.75">
      <c r="B3026" s="79"/>
    </row>
    <row r="3027" ht="12.75">
      <c r="B3027" s="79"/>
    </row>
    <row r="3028" ht="12.75">
      <c r="B3028" s="79"/>
    </row>
    <row r="3029" ht="12.75">
      <c r="B3029" s="79"/>
    </row>
    <row r="3030" ht="12.75">
      <c r="B3030" s="79"/>
    </row>
    <row r="3031" ht="12.75">
      <c r="B3031" s="79"/>
    </row>
    <row r="3032" ht="12.75">
      <c r="B3032" s="79"/>
    </row>
    <row r="3033" ht="12.75">
      <c r="B3033" s="79"/>
    </row>
    <row r="3034" ht="12.75">
      <c r="B3034" s="79"/>
    </row>
    <row r="3035" ht="12.75">
      <c r="B3035" s="79"/>
    </row>
    <row r="3036" ht="12.75">
      <c r="B3036" s="79"/>
    </row>
    <row r="3037" ht="12.75">
      <c r="B3037" s="79"/>
    </row>
    <row r="3038" ht="12.75">
      <c r="B3038" s="79"/>
    </row>
    <row r="3039" ht="12.75">
      <c r="B3039" s="79"/>
    </row>
    <row r="3040" ht="12.75">
      <c r="B3040" s="79"/>
    </row>
    <row r="3041" ht="12.75">
      <c r="B3041" s="79"/>
    </row>
    <row r="3042" ht="12.75">
      <c r="B3042" s="79"/>
    </row>
    <row r="3043" ht="12.75">
      <c r="B3043" s="79"/>
    </row>
    <row r="3044" ht="12.75">
      <c r="B3044" s="79"/>
    </row>
    <row r="3045" ht="12.75">
      <c r="B3045" s="79"/>
    </row>
    <row r="3046" ht="12.75">
      <c r="B3046" s="79"/>
    </row>
    <row r="3047" ht="12.75">
      <c r="B3047" s="79"/>
    </row>
    <row r="3048" ht="12.75">
      <c r="B3048" s="79"/>
    </row>
    <row r="3049" ht="12.75">
      <c r="B3049" s="79"/>
    </row>
    <row r="3050" ht="12.75">
      <c r="B3050" s="79"/>
    </row>
    <row r="3051" ht="12.75">
      <c r="B3051" s="79"/>
    </row>
    <row r="3052" ht="12.75">
      <c r="B3052" s="79"/>
    </row>
    <row r="3053" ht="12.75">
      <c r="B3053" s="79"/>
    </row>
    <row r="3054" ht="12.75">
      <c r="B3054" s="79"/>
    </row>
    <row r="3055" ht="12.75">
      <c r="B3055" s="79"/>
    </row>
    <row r="3056" ht="12.75">
      <c r="B3056" s="79"/>
    </row>
    <row r="3057" ht="12.75">
      <c r="B3057" s="79"/>
    </row>
    <row r="3058" ht="12.75">
      <c r="B3058" s="79"/>
    </row>
    <row r="3059" ht="12.75">
      <c r="B3059" s="79"/>
    </row>
    <row r="3060" ht="12.75">
      <c r="B3060" s="79"/>
    </row>
    <row r="3061" ht="12.75">
      <c r="B3061" s="79"/>
    </row>
    <row r="3062" ht="12.75">
      <c r="B3062" s="79"/>
    </row>
    <row r="3063" ht="12.75">
      <c r="B3063" s="79"/>
    </row>
    <row r="3064" ht="12.75">
      <c r="B3064" s="79"/>
    </row>
    <row r="3065" ht="12.75">
      <c r="B3065" s="79"/>
    </row>
    <row r="3066" ht="12.75">
      <c r="B3066" s="79"/>
    </row>
    <row r="3067" ht="12.75">
      <c r="B3067" s="79"/>
    </row>
    <row r="3068" ht="12.75">
      <c r="B3068" s="79"/>
    </row>
    <row r="3069" ht="12.75">
      <c r="B3069" s="79"/>
    </row>
    <row r="3070" ht="12.75">
      <c r="B3070" s="79"/>
    </row>
    <row r="3071" ht="12.75">
      <c r="B3071" s="79"/>
    </row>
    <row r="3072" ht="12.75">
      <c r="B3072" s="79"/>
    </row>
    <row r="3073" ht="12.75">
      <c r="B3073" s="79"/>
    </row>
    <row r="3074" ht="12.75">
      <c r="B3074" s="79"/>
    </row>
    <row r="3075" ht="12.75">
      <c r="B3075" s="79"/>
    </row>
    <row r="3076" ht="12.75">
      <c r="B3076" s="79"/>
    </row>
    <row r="3077" ht="12.75">
      <c r="B3077" s="79"/>
    </row>
    <row r="3078" ht="12.75">
      <c r="B3078" s="79"/>
    </row>
    <row r="3079" ht="12.75">
      <c r="B3079" s="79"/>
    </row>
    <row r="3080" ht="12.75">
      <c r="B3080" s="79"/>
    </row>
    <row r="3081" ht="12.75">
      <c r="B3081" s="79"/>
    </row>
    <row r="3082" ht="12.75">
      <c r="B3082" s="79"/>
    </row>
    <row r="3083" ht="12.75">
      <c r="B3083" s="79"/>
    </row>
    <row r="3084" ht="12.75">
      <c r="B3084" s="79"/>
    </row>
    <row r="3085" ht="12.75">
      <c r="B3085" s="79"/>
    </row>
    <row r="3086" ht="12.75">
      <c r="B3086" s="79"/>
    </row>
    <row r="3087" ht="12.75">
      <c r="B3087" s="79"/>
    </row>
    <row r="3088" ht="12.75">
      <c r="B3088" s="79"/>
    </row>
    <row r="3089" ht="12.75">
      <c r="B3089" s="79"/>
    </row>
    <row r="3090" ht="12.75">
      <c r="B3090" s="79"/>
    </row>
    <row r="3091" ht="12.75">
      <c r="B3091" s="79"/>
    </row>
    <row r="3092" ht="12.75">
      <c r="B3092" s="79"/>
    </row>
    <row r="3093" ht="12.75">
      <c r="B3093" s="79"/>
    </row>
    <row r="3094" ht="12.75">
      <c r="B3094" s="79"/>
    </row>
    <row r="3095" ht="12.75">
      <c r="B3095" s="79"/>
    </row>
    <row r="3096" ht="12.75">
      <c r="B3096" s="79"/>
    </row>
    <row r="3097" ht="12.75">
      <c r="B3097" s="79"/>
    </row>
    <row r="3098" ht="12.75">
      <c r="B3098" s="79"/>
    </row>
    <row r="3099" ht="12.75">
      <c r="B3099" s="79"/>
    </row>
    <row r="3100" ht="12.75">
      <c r="B3100" s="79"/>
    </row>
    <row r="3101" ht="12.75">
      <c r="B3101" s="79"/>
    </row>
    <row r="3102" ht="12.75">
      <c r="B3102" s="79"/>
    </row>
    <row r="3103" ht="12.75">
      <c r="B3103" s="79"/>
    </row>
    <row r="3104" ht="12.75">
      <c r="B3104" s="79"/>
    </row>
    <row r="3105" ht="12.75">
      <c r="B3105" s="79"/>
    </row>
    <row r="3106" ht="12.75">
      <c r="B3106" s="79"/>
    </row>
    <row r="3107" ht="12.75">
      <c r="B3107" s="79"/>
    </row>
    <row r="3108" ht="12.75">
      <c r="B3108" s="79"/>
    </row>
    <row r="3109" ht="12.75">
      <c r="B3109" s="79"/>
    </row>
    <row r="3110" ht="12.75">
      <c r="B3110" s="79"/>
    </row>
    <row r="3111" ht="12.75">
      <c r="B3111" s="79"/>
    </row>
    <row r="3112" ht="12.75">
      <c r="B3112" s="79"/>
    </row>
    <row r="3113" ht="12.75">
      <c r="B3113" s="79"/>
    </row>
    <row r="3114" ht="12.75">
      <c r="B3114" s="79"/>
    </row>
    <row r="3115" ht="12.75">
      <c r="B3115" s="79"/>
    </row>
    <row r="3116" ht="12.75">
      <c r="B3116" s="79"/>
    </row>
    <row r="3117" ht="12.75">
      <c r="B3117" s="79"/>
    </row>
    <row r="3118" ht="12.75">
      <c r="B3118" s="79"/>
    </row>
    <row r="3119" ht="12.75">
      <c r="B3119" s="79"/>
    </row>
    <row r="3120" ht="12.75">
      <c r="B3120" s="79"/>
    </row>
    <row r="3121" ht="12.75">
      <c r="B3121" s="79"/>
    </row>
    <row r="3122" ht="12.75">
      <c r="B3122" s="79"/>
    </row>
    <row r="3123" ht="12.75">
      <c r="B3123" s="79"/>
    </row>
    <row r="3124" ht="12.75">
      <c r="B3124" s="79"/>
    </row>
    <row r="3125" ht="12.75">
      <c r="B3125" s="79"/>
    </row>
    <row r="3126" ht="12.75">
      <c r="B3126" s="79"/>
    </row>
    <row r="3127" ht="12.75">
      <c r="B3127" s="79"/>
    </row>
    <row r="3128" ht="12.75">
      <c r="B3128" s="79"/>
    </row>
    <row r="3129" ht="12.75">
      <c r="B3129" s="79"/>
    </row>
    <row r="3130" ht="12.75">
      <c r="B3130" s="79"/>
    </row>
    <row r="3131" ht="12.75">
      <c r="B3131" s="79"/>
    </row>
    <row r="3132" ht="12.75">
      <c r="B3132" s="79"/>
    </row>
    <row r="3133" ht="12.75">
      <c r="B3133" s="79"/>
    </row>
    <row r="3134" ht="12.75">
      <c r="B3134" s="79"/>
    </row>
    <row r="3135" ht="12.75">
      <c r="B3135" s="79"/>
    </row>
    <row r="3136" ht="12.75">
      <c r="B3136" s="79"/>
    </row>
    <row r="3137" ht="12.75">
      <c r="B3137" s="79"/>
    </row>
    <row r="3138" ht="12.75">
      <c r="B3138" s="79"/>
    </row>
    <row r="3139" ht="12.75">
      <c r="B3139" s="79"/>
    </row>
    <row r="3140" ht="12.75">
      <c r="B3140" s="79"/>
    </row>
    <row r="3141" ht="12.75">
      <c r="B3141" s="79"/>
    </row>
    <row r="3142" ht="12.75">
      <c r="B3142" s="79"/>
    </row>
    <row r="3143" ht="12.75">
      <c r="B3143" s="79"/>
    </row>
    <row r="3144" ht="12.75">
      <c r="B3144" s="79"/>
    </row>
    <row r="3145" ht="12.75">
      <c r="B3145" s="79"/>
    </row>
    <row r="3146" ht="12.75">
      <c r="B3146" s="79"/>
    </row>
    <row r="3147" ht="12.75">
      <c r="B3147" s="79"/>
    </row>
    <row r="3148" ht="12.75">
      <c r="B3148" s="79"/>
    </row>
    <row r="3149" ht="12.75">
      <c r="B3149" s="79"/>
    </row>
    <row r="3150" ht="12.75">
      <c r="B3150" s="79"/>
    </row>
    <row r="3151" ht="12.75">
      <c r="B3151" s="79"/>
    </row>
    <row r="3152" ht="12.75">
      <c r="B3152" s="79"/>
    </row>
    <row r="3153" ht="12.75">
      <c r="B3153" s="79"/>
    </row>
    <row r="3154" ht="12.75">
      <c r="B3154" s="79"/>
    </row>
    <row r="3155" ht="12.75">
      <c r="B3155" s="79"/>
    </row>
    <row r="3156" ht="12.75">
      <c r="B3156" s="79"/>
    </row>
    <row r="3157" ht="12.75">
      <c r="B3157" s="79"/>
    </row>
    <row r="3158" ht="12.75">
      <c r="B3158" s="79"/>
    </row>
    <row r="3159" ht="12.75">
      <c r="B3159" s="79"/>
    </row>
    <row r="3160" ht="12.75">
      <c r="B3160" s="79"/>
    </row>
    <row r="3161" ht="12.75">
      <c r="B3161" s="79"/>
    </row>
    <row r="3162" ht="12.75">
      <c r="B3162" s="79"/>
    </row>
    <row r="3163" ht="12.75">
      <c r="B3163" s="79"/>
    </row>
    <row r="3164" ht="12.75">
      <c r="B3164" s="79"/>
    </row>
    <row r="3165" ht="12.75">
      <c r="B3165" s="79"/>
    </row>
    <row r="3166" ht="12.75">
      <c r="B3166" s="79"/>
    </row>
    <row r="3167" ht="12.75">
      <c r="B3167" s="79"/>
    </row>
    <row r="3168" ht="12.75">
      <c r="B3168" s="79"/>
    </row>
    <row r="3169" ht="12.75">
      <c r="B3169" s="79"/>
    </row>
    <row r="3170" ht="12.75">
      <c r="B3170" s="79"/>
    </row>
    <row r="3171" ht="12.75">
      <c r="B3171" s="79"/>
    </row>
    <row r="3172" ht="12.75">
      <c r="B3172" s="79"/>
    </row>
    <row r="3173" ht="12.75">
      <c r="B3173" s="79"/>
    </row>
    <row r="3174" ht="12.75">
      <c r="B3174" s="79"/>
    </row>
    <row r="3175" ht="12.75">
      <c r="B3175" s="79"/>
    </row>
    <row r="3176" ht="12.75">
      <c r="B3176" s="79"/>
    </row>
    <row r="3177" ht="12.75">
      <c r="B3177" s="79"/>
    </row>
    <row r="3178" ht="12.75">
      <c r="B3178" s="79"/>
    </row>
    <row r="3179" ht="12.75">
      <c r="B3179" s="79"/>
    </row>
    <row r="3180" ht="12.75">
      <c r="B3180" s="79"/>
    </row>
    <row r="3181" ht="12.75">
      <c r="B3181" s="79"/>
    </row>
    <row r="3182" ht="12.75">
      <c r="B3182" s="79"/>
    </row>
    <row r="3183" ht="12.75">
      <c r="B3183" s="79"/>
    </row>
    <row r="3184" ht="12.75">
      <c r="B3184" s="79"/>
    </row>
    <row r="3185" ht="12.75">
      <c r="B3185" s="79"/>
    </row>
    <row r="3186" ht="12.75">
      <c r="B3186" s="79"/>
    </row>
    <row r="3187" ht="12.75">
      <c r="B3187" s="79"/>
    </row>
    <row r="3188" ht="12.75">
      <c r="B3188" s="79"/>
    </row>
    <row r="3189" ht="12.75">
      <c r="B3189" s="79"/>
    </row>
    <row r="3190" ht="12.75">
      <c r="B3190" s="79"/>
    </row>
    <row r="3191" ht="12.75">
      <c r="B3191" s="79"/>
    </row>
    <row r="3192" ht="12.75">
      <c r="B3192" s="79"/>
    </row>
    <row r="3193" ht="12.75">
      <c r="B3193" s="79"/>
    </row>
    <row r="3194" ht="12.75">
      <c r="B3194" s="79"/>
    </row>
    <row r="3195" ht="12.75">
      <c r="B3195" s="79"/>
    </row>
    <row r="3196" ht="12.75">
      <c r="B3196" s="79"/>
    </row>
    <row r="3197" ht="12.75">
      <c r="B3197" s="79"/>
    </row>
    <row r="3198" ht="12.75">
      <c r="B3198" s="79"/>
    </row>
    <row r="3199" ht="12.75">
      <c r="B3199" s="79"/>
    </row>
    <row r="3200" ht="12.75">
      <c r="B3200" s="79"/>
    </row>
    <row r="3201" ht="12.75">
      <c r="B3201" s="79"/>
    </row>
    <row r="3202" ht="12.75">
      <c r="B3202" s="79"/>
    </row>
    <row r="3203" ht="12.75">
      <c r="B3203" s="79"/>
    </row>
    <row r="3204" ht="12.75">
      <c r="B3204" s="79"/>
    </row>
    <row r="3205" ht="12.75">
      <c r="B3205" s="79"/>
    </row>
    <row r="3206" ht="12.75">
      <c r="B3206" s="79"/>
    </row>
    <row r="3207" ht="12.75">
      <c r="B3207" s="79"/>
    </row>
    <row r="3208" ht="12.75">
      <c r="B3208" s="79"/>
    </row>
    <row r="3209" ht="12.75">
      <c r="B3209" s="79"/>
    </row>
    <row r="3210" ht="12.75">
      <c r="B3210" s="79"/>
    </row>
    <row r="3211" ht="12.75">
      <c r="B3211" s="79"/>
    </row>
    <row r="3212" ht="12.75">
      <c r="B3212" s="79"/>
    </row>
    <row r="3213" ht="12.75">
      <c r="B3213" s="79"/>
    </row>
    <row r="3214" ht="12.75">
      <c r="B3214" s="79"/>
    </row>
    <row r="3215" ht="12.75">
      <c r="B3215" s="79"/>
    </row>
    <row r="3216" ht="12.75">
      <c r="B3216" s="79"/>
    </row>
    <row r="3217" ht="12.75">
      <c r="B3217" s="79"/>
    </row>
    <row r="3218" ht="12.75">
      <c r="B3218" s="79"/>
    </row>
    <row r="3219" ht="12.75">
      <c r="B3219" s="79"/>
    </row>
    <row r="3220" ht="12.75">
      <c r="B3220" s="79"/>
    </row>
    <row r="3221" ht="12.75">
      <c r="B3221" s="79"/>
    </row>
    <row r="3222" ht="12.75">
      <c r="B3222" s="79"/>
    </row>
    <row r="3223" ht="12.75">
      <c r="B3223" s="79"/>
    </row>
    <row r="3224" ht="12.75">
      <c r="B3224" s="79"/>
    </row>
    <row r="3225" ht="12.75">
      <c r="B3225" s="79"/>
    </row>
    <row r="3226" ht="12.75">
      <c r="B3226" s="79"/>
    </row>
    <row r="3227" ht="12.75">
      <c r="B3227" s="79"/>
    </row>
    <row r="3228" ht="12.75">
      <c r="B3228" s="79"/>
    </row>
    <row r="3229" ht="12.75">
      <c r="B3229" s="79"/>
    </row>
    <row r="3230" ht="12.75">
      <c r="B3230" s="79"/>
    </row>
    <row r="3231" ht="12.75">
      <c r="B3231" s="79"/>
    </row>
    <row r="3232" ht="12.75">
      <c r="B3232" s="79"/>
    </row>
    <row r="3233" ht="12.75">
      <c r="B3233" s="79"/>
    </row>
    <row r="3234" ht="12.75">
      <c r="B3234" s="79"/>
    </row>
    <row r="3235" ht="12.75">
      <c r="B3235" s="79"/>
    </row>
    <row r="3236" ht="12.75">
      <c r="B3236" s="79"/>
    </row>
    <row r="3237" ht="12.75">
      <c r="B3237" s="79"/>
    </row>
    <row r="3238" ht="12.75">
      <c r="B3238" s="79"/>
    </row>
    <row r="3239" ht="12.75">
      <c r="B3239" s="79"/>
    </row>
    <row r="3240" ht="12.75">
      <c r="B3240" s="79"/>
    </row>
    <row r="3241" ht="12.75">
      <c r="B3241" s="79"/>
    </row>
    <row r="3242" ht="12.75">
      <c r="B3242" s="79"/>
    </row>
    <row r="3243" ht="12.75">
      <c r="B3243" s="79"/>
    </row>
    <row r="3244" ht="12.75">
      <c r="B3244" s="79"/>
    </row>
    <row r="3245" ht="12.75">
      <c r="B3245" s="79"/>
    </row>
    <row r="3246" ht="12.75">
      <c r="B3246" s="79"/>
    </row>
    <row r="3247" ht="12.75">
      <c r="B3247" s="79"/>
    </row>
    <row r="3248" ht="12.75">
      <c r="B3248" s="79"/>
    </row>
    <row r="3249" ht="12.75">
      <c r="B3249" s="79"/>
    </row>
    <row r="3250" ht="12.75">
      <c r="B3250" s="79"/>
    </row>
    <row r="3251" ht="12.75">
      <c r="B3251" s="79"/>
    </row>
    <row r="3252" ht="12.75">
      <c r="B3252" s="79"/>
    </row>
    <row r="3253" ht="12.75">
      <c r="B3253" s="79"/>
    </row>
    <row r="3254" ht="12.75">
      <c r="B3254" s="79"/>
    </row>
    <row r="3255" ht="12.75">
      <c r="B3255" s="79"/>
    </row>
    <row r="3256" ht="12.75">
      <c r="B3256" s="79"/>
    </row>
    <row r="3257" ht="12.75">
      <c r="B3257" s="79"/>
    </row>
    <row r="3258" ht="12.75">
      <c r="B3258" s="79"/>
    </row>
    <row r="3259" ht="12.75">
      <c r="B3259" s="79"/>
    </row>
    <row r="3260" ht="12.75">
      <c r="B3260" s="79"/>
    </row>
    <row r="3261" ht="12.75">
      <c r="B3261" s="79"/>
    </row>
    <row r="3262" ht="12.75">
      <c r="B3262" s="79"/>
    </row>
    <row r="3263" ht="12.75">
      <c r="B3263" s="79"/>
    </row>
    <row r="3264" ht="12.75">
      <c r="B3264" s="79"/>
    </row>
    <row r="3265" ht="12.75">
      <c r="B3265" s="79"/>
    </row>
    <row r="3266" ht="12.75">
      <c r="B3266" s="79"/>
    </row>
    <row r="3267" ht="12.75">
      <c r="B3267" s="79"/>
    </row>
    <row r="3268" ht="12.75">
      <c r="B3268" s="79"/>
    </row>
    <row r="3269" ht="12.75">
      <c r="B3269" s="79"/>
    </row>
    <row r="3270" ht="12.75">
      <c r="B3270" s="79"/>
    </row>
    <row r="3271" ht="12.75">
      <c r="B3271" s="79"/>
    </row>
    <row r="3272" ht="12.75">
      <c r="B3272" s="79"/>
    </row>
    <row r="3273" ht="12.75">
      <c r="B3273" s="79"/>
    </row>
    <row r="3274" ht="12.75">
      <c r="B3274" s="79"/>
    </row>
    <row r="3275" ht="12.75">
      <c r="B3275" s="79"/>
    </row>
    <row r="3276" ht="12.75">
      <c r="B3276" s="79"/>
    </row>
    <row r="3277" ht="12.75">
      <c r="B3277" s="79"/>
    </row>
    <row r="3278" ht="12.75">
      <c r="B3278" s="79"/>
    </row>
    <row r="3279" ht="12.75">
      <c r="B3279" s="79"/>
    </row>
    <row r="3280" ht="12.75">
      <c r="B3280" s="79"/>
    </row>
    <row r="3281" ht="12.75">
      <c r="B3281" s="79"/>
    </row>
    <row r="3282" ht="12.75">
      <c r="B3282" s="79"/>
    </row>
    <row r="3283" ht="12.75">
      <c r="B3283" s="79"/>
    </row>
    <row r="3284" ht="12.75">
      <c r="B3284" s="79"/>
    </row>
    <row r="3285" ht="12.75">
      <c r="B3285" s="79"/>
    </row>
    <row r="3286" ht="12.75">
      <c r="B3286" s="79"/>
    </row>
    <row r="3287" ht="12.75">
      <c r="B3287" s="79"/>
    </row>
    <row r="3288" ht="12.75">
      <c r="B3288" s="79"/>
    </row>
    <row r="3289" ht="12.75">
      <c r="B3289" s="79"/>
    </row>
    <row r="3290" ht="12.75">
      <c r="B3290" s="79"/>
    </row>
    <row r="3291" ht="12.75">
      <c r="B3291" s="79"/>
    </row>
    <row r="3292" ht="12.75">
      <c r="B3292" s="79"/>
    </row>
    <row r="3293" ht="12.75">
      <c r="B3293" s="79"/>
    </row>
    <row r="3294" ht="12.75">
      <c r="B3294" s="79"/>
    </row>
    <row r="3295" ht="12.75">
      <c r="B3295" s="79"/>
    </row>
    <row r="3296" ht="12.75">
      <c r="B3296" s="79"/>
    </row>
    <row r="3297" ht="12.75">
      <c r="B3297" s="79"/>
    </row>
    <row r="3298" ht="12.75">
      <c r="B3298" s="79"/>
    </row>
    <row r="3299" ht="12.75">
      <c r="B3299" s="79"/>
    </row>
    <row r="3300" ht="12.75">
      <c r="B3300" s="79"/>
    </row>
    <row r="3301" ht="12.75">
      <c r="B3301" s="79"/>
    </row>
    <row r="3302" ht="12.75">
      <c r="B3302" s="79"/>
    </row>
    <row r="3303" ht="12.75">
      <c r="B3303" s="79"/>
    </row>
    <row r="3304" ht="12.75">
      <c r="B3304" s="79"/>
    </row>
    <row r="3305" ht="12.75">
      <c r="B3305" s="79"/>
    </row>
    <row r="3306" ht="12.75">
      <c r="B3306" s="79"/>
    </row>
    <row r="3307" ht="12.75">
      <c r="B3307" s="79"/>
    </row>
    <row r="3308" ht="12.75">
      <c r="B3308" s="79"/>
    </row>
    <row r="3309" ht="12.75">
      <c r="B3309" s="79"/>
    </row>
    <row r="3310" ht="12.75">
      <c r="B3310" s="79"/>
    </row>
    <row r="3311" ht="12.75">
      <c r="B3311" s="79"/>
    </row>
    <row r="3312" ht="12.75">
      <c r="B3312" s="79"/>
    </row>
    <row r="3313" ht="12.75">
      <c r="B3313" s="79"/>
    </row>
    <row r="3314" ht="12.75">
      <c r="B3314" s="79"/>
    </row>
    <row r="3315" ht="12.75">
      <c r="B3315" s="79"/>
    </row>
    <row r="3316" ht="12.75">
      <c r="B3316" s="79"/>
    </row>
    <row r="3317" ht="12.75">
      <c r="B3317" s="79"/>
    </row>
    <row r="3318" ht="12.75">
      <c r="B3318" s="79"/>
    </row>
    <row r="3319" ht="12.75">
      <c r="B3319" s="79"/>
    </row>
    <row r="3320" ht="12.75">
      <c r="B3320" s="79"/>
    </row>
    <row r="3321" ht="12.75">
      <c r="B3321" s="79"/>
    </row>
    <row r="3322" ht="12.75">
      <c r="B3322" s="79"/>
    </row>
    <row r="3323" ht="12.75">
      <c r="B3323" s="79"/>
    </row>
    <row r="3324" ht="12.75">
      <c r="B3324" s="79"/>
    </row>
    <row r="3325" ht="12.75">
      <c r="B3325" s="79"/>
    </row>
    <row r="3326" ht="12.75">
      <c r="B3326" s="79"/>
    </row>
    <row r="3327" ht="12.75">
      <c r="B3327" s="79"/>
    </row>
    <row r="3328" ht="12.75">
      <c r="B3328" s="79"/>
    </row>
    <row r="3329" ht="12.75">
      <c r="B3329" s="79"/>
    </row>
    <row r="3330" ht="12.75">
      <c r="B3330" s="79"/>
    </row>
    <row r="3331" ht="12.75">
      <c r="B3331" s="79"/>
    </row>
    <row r="3332" ht="12.75">
      <c r="B3332" s="79"/>
    </row>
    <row r="3333" ht="12.75">
      <c r="B3333" s="79"/>
    </row>
    <row r="3334" ht="12.75">
      <c r="B3334" s="79"/>
    </row>
    <row r="3335" ht="12.75">
      <c r="B3335" s="79"/>
    </row>
    <row r="3336" ht="12.75">
      <c r="B3336" s="79"/>
    </row>
    <row r="3337" ht="12.75">
      <c r="B3337" s="79"/>
    </row>
    <row r="3338" ht="12.75">
      <c r="B3338" s="79"/>
    </row>
    <row r="3339" ht="12.75">
      <c r="B3339" s="79"/>
    </row>
    <row r="3340" ht="12.75">
      <c r="B3340" s="79"/>
    </row>
    <row r="3341" ht="12.75">
      <c r="B3341" s="79"/>
    </row>
  </sheetData>
  <mergeCells count="3">
    <mergeCell ref="A5:F5"/>
    <mergeCell ref="D57:F57"/>
    <mergeCell ref="D54:F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43" sqref="G43"/>
    </sheetView>
  </sheetViews>
  <sheetFormatPr defaultColWidth="9.140625" defaultRowHeight="12.75"/>
  <cols>
    <col min="1" max="1" width="5.28125" style="0" customWidth="1"/>
    <col min="2" max="2" width="42.00390625" style="0" customWidth="1"/>
    <col min="3" max="3" width="11.28125" style="0" customWidth="1"/>
    <col min="4" max="4" width="16.7109375" style="0" customWidth="1"/>
    <col min="5" max="5" width="11.57421875" style="0" customWidth="1"/>
    <col min="6" max="7" width="10.00390625" style="0" customWidth="1"/>
    <col min="8" max="8" width="16.00390625" style="0" customWidth="1"/>
  </cols>
  <sheetData>
    <row r="1" ht="12.75">
      <c r="F1" t="s">
        <v>490</v>
      </c>
    </row>
    <row r="3" spans="1:8" ht="12.75">
      <c r="A3" s="283" t="s">
        <v>491</v>
      </c>
      <c r="B3" s="283"/>
      <c r="C3" s="283"/>
      <c r="D3" s="283"/>
      <c r="E3" s="283"/>
      <c r="F3" s="283"/>
      <c r="G3" s="283"/>
      <c r="H3" s="283"/>
    </row>
    <row r="5" spans="1:8" ht="33.75" customHeight="1">
      <c r="A5" s="80" t="s">
        <v>413</v>
      </c>
      <c r="B5" s="81" t="s">
        <v>492</v>
      </c>
      <c r="C5" s="81" t="s">
        <v>493</v>
      </c>
      <c r="D5" s="81" t="s">
        <v>494</v>
      </c>
      <c r="E5" s="81" t="s">
        <v>495</v>
      </c>
      <c r="F5" s="81" t="s">
        <v>449</v>
      </c>
      <c r="G5" s="81" t="s">
        <v>418</v>
      </c>
      <c r="H5" s="81" t="s">
        <v>496</v>
      </c>
    </row>
    <row r="6" spans="1:8" ht="10.5" customHeight="1">
      <c r="A6" s="8" t="s">
        <v>123</v>
      </c>
      <c r="B6" s="8" t="s">
        <v>14</v>
      </c>
      <c r="C6" s="8" t="s">
        <v>16</v>
      </c>
      <c r="D6" s="8"/>
      <c r="E6" s="8" t="s">
        <v>19</v>
      </c>
      <c r="F6" s="8" t="s">
        <v>24</v>
      </c>
      <c r="G6" s="8" t="s">
        <v>38</v>
      </c>
      <c r="H6" s="8" t="s">
        <v>53</v>
      </c>
    </row>
    <row r="7" spans="1:8" ht="25.5" customHeight="1">
      <c r="A7" s="82" t="s">
        <v>123</v>
      </c>
      <c r="B7" s="83" t="s">
        <v>497</v>
      </c>
      <c r="C7" s="83" t="s">
        <v>498</v>
      </c>
      <c r="D7" s="84"/>
      <c r="E7" s="85"/>
      <c r="F7" s="85"/>
      <c r="G7" s="85"/>
      <c r="H7" s="85"/>
    </row>
    <row r="8" spans="1:8" ht="25.5" customHeight="1">
      <c r="A8" s="86"/>
      <c r="B8" s="87" t="s">
        <v>4</v>
      </c>
      <c r="C8" s="84"/>
      <c r="D8" s="88">
        <v>23053</v>
      </c>
      <c r="E8" s="85">
        <v>799826</v>
      </c>
      <c r="F8" s="85">
        <f>SUM(D8:E8)</f>
        <v>822879</v>
      </c>
      <c r="G8" s="85">
        <v>822879</v>
      </c>
      <c r="H8" s="85">
        <v>0</v>
      </c>
    </row>
    <row r="9" spans="1:8" ht="12.75" customHeight="1">
      <c r="A9" s="86"/>
      <c r="B9" s="84" t="s">
        <v>499</v>
      </c>
      <c r="C9" s="84"/>
      <c r="D9" s="89">
        <v>23053</v>
      </c>
      <c r="E9" s="85">
        <v>799826</v>
      </c>
      <c r="F9" s="85">
        <f>SUM(D9:E9)</f>
        <v>822879</v>
      </c>
      <c r="G9" s="85">
        <v>822879</v>
      </c>
      <c r="H9" s="85">
        <v>0</v>
      </c>
    </row>
    <row r="10" spans="1:9" ht="12.75" customHeight="1">
      <c r="A10" s="86"/>
      <c r="B10" s="84" t="s">
        <v>500</v>
      </c>
      <c r="C10" s="84"/>
      <c r="D10" s="89">
        <v>23053.03</v>
      </c>
      <c r="E10" s="85">
        <v>321580.76</v>
      </c>
      <c r="F10" s="85">
        <f>SUM(D10:E10)</f>
        <v>344633.79000000004</v>
      </c>
      <c r="G10" s="85">
        <v>312938.58</v>
      </c>
      <c r="H10" s="85">
        <v>31695.21</v>
      </c>
      <c r="I10" s="90"/>
    </row>
    <row r="11" spans="1:8" ht="12.75" customHeight="1">
      <c r="A11" s="86"/>
      <c r="B11" s="84" t="s">
        <v>366</v>
      </c>
      <c r="C11" s="84"/>
      <c r="D11" s="91">
        <f>+D10/D9%</f>
        <v>100.00013013490651</v>
      </c>
      <c r="E11" s="91">
        <f>+E10/E9%</f>
        <v>40.206339878923664</v>
      </c>
      <c r="F11" s="91">
        <f>+F10/F9%</f>
        <v>41.88146616938821</v>
      </c>
      <c r="G11" s="91">
        <f>+G10/G9%</f>
        <v>38.02972004389466</v>
      </c>
      <c r="H11" s="91">
        <v>0</v>
      </c>
    </row>
    <row r="12" spans="1:8" ht="24.75" customHeight="1">
      <c r="A12" s="82" t="s">
        <v>14</v>
      </c>
      <c r="B12" s="83" t="s">
        <v>501</v>
      </c>
      <c r="C12" s="83" t="s">
        <v>502</v>
      </c>
      <c r="D12" s="84"/>
      <c r="E12" s="85"/>
      <c r="F12" s="85"/>
      <c r="G12" s="85"/>
      <c r="H12" s="85"/>
    </row>
    <row r="13" spans="1:8" ht="26.25" customHeight="1">
      <c r="A13" s="86"/>
      <c r="B13" s="87" t="s">
        <v>4</v>
      </c>
      <c r="C13" s="84"/>
      <c r="D13" s="88">
        <v>22035</v>
      </c>
      <c r="E13" s="85">
        <v>768230</v>
      </c>
      <c r="F13" s="85">
        <f>SUM(D13:E13)</f>
        <v>790265</v>
      </c>
      <c r="G13" s="85">
        <v>790265</v>
      </c>
      <c r="H13" s="85">
        <v>0</v>
      </c>
    </row>
    <row r="14" spans="1:8" ht="13.5" customHeight="1">
      <c r="A14" s="86"/>
      <c r="B14" s="84" t="s">
        <v>499</v>
      </c>
      <c r="C14" s="84"/>
      <c r="D14" s="89">
        <v>22035</v>
      </c>
      <c r="E14" s="85">
        <v>768230</v>
      </c>
      <c r="F14" s="85">
        <f>SUM(D14:E14)</f>
        <v>790265</v>
      </c>
      <c r="G14" s="85">
        <v>790265</v>
      </c>
      <c r="H14" s="85">
        <v>0</v>
      </c>
    </row>
    <row r="15" spans="1:8" ht="13.5" customHeight="1">
      <c r="A15" s="86"/>
      <c r="B15" s="84" t="s">
        <v>500</v>
      </c>
      <c r="C15" s="84"/>
      <c r="D15" s="89">
        <v>22034.39</v>
      </c>
      <c r="E15" s="85">
        <v>368077.07</v>
      </c>
      <c r="F15" s="85">
        <f>SUM(D15:E15)</f>
        <v>390111.46</v>
      </c>
      <c r="G15" s="85">
        <v>365782.33</v>
      </c>
      <c r="H15" s="85">
        <v>24329.13</v>
      </c>
    </row>
    <row r="16" spans="1:8" ht="13.5" customHeight="1">
      <c r="A16" s="86"/>
      <c r="B16" s="84" t="s">
        <v>366</v>
      </c>
      <c r="C16" s="84"/>
      <c r="D16" s="91">
        <f>+D15/D14%</f>
        <v>99.99723167687769</v>
      </c>
      <c r="E16" s="91">
        <f>+E15/E14%</f>
        <v>47.91235307134582</v>
      </c>
      <c r="F16" s="91">
        <f>+F15/F14%</f>
        <v>49.36463844406624</v>
      </c>
      <c r="G16" s="91">
        <f>+G15/G14%</f>
        <v>46.286034431488176</v>
      </c>
      <c r="H16" s="91">
        <v>0</v>
      </c>
    </row>
    <row r="17" spans="1:8" ht="12.75">
      <c r="A17" s="92" t="s">
        <v>16</v>
      </c>
      <c r="B17" s="92" t="s">
        <v>379</v>
      </c>
      <c r="C17" s="92"/>
      <c r="D17" s="92"/>
      <c r="E17" s="93"/>
      <c r="F17" s="93"/>
      <c r="G17" s="93"/>
      <c r="H17" s="93"/>
    </row>
    <row r="18" spans="1:8" ht="25.5">
      <c r="A18" s="65"/>
      <c r="B18" s="87" t="s">
        <v>4</v>
      </c>
      <c r="C18" s="65"/>
      <c r="D18" s="85">
        <f aca="true" t="shared" si="0" ref="D18:H20">SUM(D8,D13)</f>
        <v>45088</v>
      </c>
      <c r="E18" s="85">
        <f t="shared" si="0"/>
        <v>1568056</v>
      </c>
      <c r="F18" s="85">
        <f t="shared" si="0"/>
        <v>1613144</v>
      </c>
      <c r="G18" s="85">
        <f t="shared" si="0"/>
        <v>1613144</v>
      </c>
      <c r="H18" s="85">
        <f t="shared" si="0"/>
        <v>0</v>
      </c>
    </row>
    <row r="19" spans="1:8" ht="12.75">
      <c r="A19" s="65"/>
      <c r="B19" s="84" t="s">
        <v>499</v>
      </c>
      <c r="C19" s="65"/>
      <c r="D19" s="85">
        <f t="shared" si="0"/>
        <v>45088</v>
      </c>
      <c r="E19" s="85">
        <f t="shared" si="0"/>
        <v>1568056</v>
      </c>
      <c r="F19" s="85">
        <f t="shared" si="0"/>
        <v>1613144</v>
      </c>
      <c r="G19" s="85">
        <f t="shared" si="0"/>
        <v>1613144</v>
      </c>
      <c r="H19" s="85">
        <f t="shared" si="0"/>
        <v>0</v>
      </c>
    </row>
    <row r="20" spans="1:8" ht="12.75">
      <c r="A20" s="65"/>
      <c r="B20" s="84" t="s">
        <v>500</v>
      </c>
      <c r="C20" s="65"/>
      <c r="D20" s="85">
        <f t="shared" si="0"/>
        <v>45087.42</v>
      </c>
      <c r="E20" s="85">
        <f t="shared" si="0"/>
        <v>689657.8300000001</v>
      </c>
      <c r="F20" s="85">
        <f t="shared" si="0"/>
        <v>734745.25</v>
      </c>
      <c r="G20" s="85">
        <f t="shared" si="0"/>
        <v>678720.91</v>
      </c>
      <c r="H20" s="85">
        <f t="shared" si="0"/>
        <v>56024.34</v>
      </c>
    </row>
    <row r="21" spans="1:8" ht="12.75">
      <c r="A21" s="65"/>
      <c r="B21" s="84" t="s">
        <v>366</v>
      </c>
      <c r="C21" s="65"/>
      <c r="D21" s="94">
        <f>+D20/D19%</f>
        <v>99.99871362668559</v>
      </c>
      <c r="E21" s="94">
        <f>+E20/E19%</f>
        <v>43.98170919916126</v>
      </c>
      <c r="F21" s="94">
        <f>+F20/F19%</f>
        <v>45.54740618320497</v>
      </c>
      <c r="G21" s="94">
        <f>+G20/G19%</f>
        <v>42.07441555124651</v>
      </c>
      <c r="H21" s="94">
        <v>0</v>
      </c>
    </row>
    <row r="22" ht="24.75" customHeight="1">
      <c r="A22" t="s">
        <v>503</v>
      </c>
    </row>
    <row r="23" ht="12" customHeight="1"/>
    <row r="24" ht="12.75">
      <c r="A24" t="s">
        <v>504</v>
      </c>
    </row>
    <row r="26" ht="12.75">
      <c r="A26" t="s">
        <v>505</v>
      </c>
    </row>
    <row r="28" spans="6:8" ht="12.75">
      <c r="F28" s="284"/>
      <c r="G28" s="284"/>
      <c r="H28" s="284"/>
    </row>
    <row r="29" spans="6:8" ht="12.75">
      <c r="F29" s="95"/>
      <c r="G29" s="95"/>
      <c r="H29" s="95"/>
    </row>
    <row r="30" spans="6:8" ht="12.75">
      <c r="F30" s="95"/>
      <c r="G30" s="95"/>
      <c r="H30" s="95"/>
    </row>
    <row r="31" spans="6:8" ht="12.75">
      <c r="F31" s="284"/>
      <c r="G31" s="284"/>
      <c r="H31" s="284"/>
    </row>
  </sheetData>
  <mergeCells count="3">
    <mergeCell ref="A3:H3"/>
    <mergeCell ref="F28:H28"/>
    <mergeCell ref="F31:H31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cp:lastPrinted>2008-08-27T13:03:51Z</cp:lastPrinted>
  <dcterms:created xsi:type="dcterms:W3CDTF">2008-08-05T10:41:38Z</dcterms:created>
  <dcterms:modified xsi:type="dcterms:W3CDTF">2008-09-11T06:51:05Z</dcterms:modified>
  <cp:category/>
  <cp:version/>
  <cp:contentType/>
  <cp:contentStatus/>
</cp:coreProperties>
</file>