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8940" windowHeight="4110" activeTab="2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<sst xmlns="http://schemas.openxmlformats.org/spreadsheetml/2006/main" count="159" uniqueCount="132">
  <si>
    <t>projekt</t>
  </si>
  <si>
    <t>Załącznik Nr 1</t>
  </si>
  <si>
    <t>do uchwały budżetowej Nr</t>
  </si>
  <si>
    <t>Rady Miejskiej w Czechowicach-Dziedzicach</t>
  </si>
  <si>
    <t>z dnia</t>
  </si>
  <si>
    <t>DOCHODY BUDŻETU WG DZIAŁÓW I ŹRÓDEŁ POCHODZENIA</t>
  </si>
  <si>
    <t>Lp.</t>
  </si>
  <si>
    <t>Wyszczególnienie</t>
  </si>
  <si>
    <t>Plan budżetu wg uchwały Nr XXII/252/04 z 30.03.2004r.</t>
  </si>
  <si>
    <t xml:space="preserve">Plan po zmianach na 31.10.2004r. </t>
  </si>
  <si>
    <t>Projekt budżetu na 2005r.</t>
  </si>
  <si>
    <t>%
(5:4)</t>
  </si>
  <si>
    <t>1.</t>
  </si>
  <si>
    <t>Dział 600 Transport i łączność</t>
  </si>
  <si>
    <t>w tym:</t>
  </si>
  <si>
    <t>- dotacje na zadania realizowane na podstawie porozumień</t>
  </si>
  <si>
    <t>dotacja otrzymana z Województwa Śląskiego w Ramach Programu Łagodzenia w Regionie Śląskim Skutków Restrukturyzacji Zatrudnienia w Górnictwie Węgla Kamiennego" na realizację zadania inwestycyjnego</t>
  </si>
  <si>
    <t>2.</t>
  </si>
  <si>
    <t>Dział 700 Gospodarka mieszkaniowa</t>
  </si>
  <si>
    <t>- dochody z tytułu czynszów od lokali</t>
  </si>
  <si>
    <t>- dochody z tytułu wieczystego użytkowania</t>
  </si>
  <si>
    <t>- dochody z tytułu dzierżawy</t>
  </si>
  <si>
    <t>- sprzedaż mienia komunalnego</t>
  </si>
  <si>
    <t>3.</t>
  </si>
  <si>
    <t>Dział 710 Działalność usługowa</t>
  </si>
  <si>
    <t>- wpływy z usług</t>
  </si>
  <si>
    <t>- dotacja na zadania realizowane na podstawie porozumień</t>
  </si>
  <si>
    <t>- dochody z usług na placu targowym</t>
  </si>
  <si>
    <t>- dochody z cmentarza</t>
  </si>
  <si>
    <t>4.</t>
  </si>
  <si>
    <t>Dział 750 Administracja publiczna</t>
  </si>
  <si>
    <t>- dotacja na zadania zlecone</t>
  </si>
  <si>
    <t>- odsetki bankowe</t>
  </si>
  <si>
    <t>- prowizje</t>
  </si>
  <si>
    <t>- 5% dochodów związanych z realizacją zadań z zakresu administracji rządowej</t>
  </si>
  <si>
    <t>- dotacja celowa na zadania własne ze środków bezwrotnej pomocy zagranicznej</t>
  </si>
  <si>
    <t>5.</t>
  </si>
  <si>
    <t>Dział 751 Urzędy naczelnych organów władzy państwowej, kontroli i ochrony prawa i sądownictwa</t>
  </si>
  <si>
    <t>- dotacje na zadania zlecone</t>
  </si>
  <si>
    <t>6.</t>
  </si>
  <si>
    <t>Dział 754 Bezpieczeństwo publiczne i ochrona przeciwpożarowa</t>
  </si>
  <si>
    <t>- mandaty</t>
  </si>
  <si>
    <t>7.</t>
  </si>
  <si>
    <t>Dział 756 Dochody od osób prawnych, od osób fizycznych i od innych jednostek nie posiadających osobowości prawnej</t>
  </si>
  <si>
    <t>- karta podatkowa</t>
  </si>
  <si>
    <t>- podatek rolny</t>
  </si>
  <si>
    <t>- podatek leśny</t>
  </si>
  <si>
    <t>- podatek od nieruchomości</t>
  </si>
  <si>
    <t>w tym: zaległości</t>
  </si>
  <si>
    <t>- podatek od środków transportowych</t>
  </si>
  <si>
    <t>- podatek od posiadania psów</t>
  </si>
  <si>
    <t>- podatek od spadków i darowizn</t>
  </si>
  <si>
    <t>- podatek od czynności cywilnoprawnych</t>
  </si>
  <si>
    <t>- opłata targowa</t>
  </si>
  <si>
    <t>- opłaty administracyjne</t>
  </si>
  <si>
    <t>- odsetki od nieterminowych wpłat</t>
  </si>
  <si>
    <t>- opłata skarbowa</t>
  </si>
  <si>
    <t>- wpłaty z tytułu koncesji alkoholowych</t>
  </si>
  <si>
    <t>rekompensata utraconych dochodów z tyt. zwolnień określonych w ustawie o rehabilitacji zawodowej</t>
  </si>
  <si>
    <t>- podatek dochodowy od osób fizycznych</t>
  </si>
  <si>
    <t>- podatek dochodowy od osób prawnych</t>
  </si>
  <si>
    <t>8.</t>
  </si>
  <si>
    <t>Dział 758 Różne rozliczenia</t>
  </si>
  <si>
    <t>- część oświatowa subwencji ogólnej</t>
  </si>
  <si>
    <t>-część rekompensująca subwencji ogólnej</t>
  </si>
  <si>
    <t>-część równoważąca subwencji ogólnej</t>
  </si>
  <si>
    <t>9.</t>
  </si>
  <si>
    <t>Dział 801 Oświata i wychowanie</t>
  </si>
  <si>
    <t>- dochody szkół podstawowych</t>
  </si>
  <si>
    <t>- odpłatność - opłata stała</t>
  </si>
  <si>
    <t>- dochody przedszkoli</t>
  </si>
  <si>
    <t>- rozliczenia funduszu obrotowego</t>
  </si>
  <si>
    <t>- dochody gimnazjum</t>
  </si>
  <si>
    <t>- dochody ZOPO</t>
  </si>
  <si>
    <t>- dotacje na zadania własne</t>
  </si>
  <si>
    <t>- dotacja celowa z Woj.Śląskiego w ramach programu Aktywizacji Obszarów Wiejskich</t>
  </si>
  <si>
    <t>10.</t>
  </si>
  <si>
    <t>Dział 851 Ochrona zdrowia</t>
  </si>
  <si>
    <t>- wykupy sprzętu medycznego</t>
  </si>
  <si>
    <t>- dzierżawa sprzętu medycznego</t>
  </si>
  <si>
    <t>11.</t>
  </si>
  <si>
    <t>Dział 852 Pomoc społeczna</t>
  </si>
  <si>
    <t>- dochody DPS "Złota Jesień"</t>
  </si>
  <si>
    <t>- dochody Ośrodka Dziennego Pobytu</t>
  </si>
  <si>
    <t>- dotacja celowa na zadanie inwestycyjne</t>
  </si>
  <si>
    <t>- odpłatność z tyt. usług opiekuńczych</t>
  </si>
  <si>
    <t>5% dochodów związanych z realizacją zadań z zakresu administracji rządowej</t>
  </si>
  <si>
    <t>dotacja na zadania własne</t>
  </si>
  <si>
    <t>dotacja na zadania bieżące otrzymane na podstawie poroz. z org. administracji rządowej</t>
  </si>
  <si>
    <t>12.</t>
  </si>
  <si>
    <t>Dział 854 Edukacyjna opieka wychowawcza</t>
  </si>
  <si>
    <t>- wpływy z usług (świetlice szkolne)</t>
  </si>
  <si>
    <t>- dotacja celowa na "Zielone szkoły"</t>
  </si>
  <si>
    <t>13.</t>
  </si>
  <si>
    <t>Dział 900 Gospodarka komunalna i ochrona środowiska</t>
  </si>
  <si>
    <t xml:space="preserve">- dochody z wysypiska </t>
  </si>
  <si>
    <t>- szalety miejskie</t>
  </si>
  <si>
    <t>- dotacja celowa z Powiatowego Funduszu Ochrony Środowiska i Gospodarki Wodnej</t>
  </si>
  <si>
    <t xml:space="preserve">- dotacja celowa na zad. inwest. w ramach kontraktu z Województwa Śląskiego </t>
  </si>
  <si>
    <t>- dotacja z funduszy celowych</t>
  </si>
  <si>
    <t>14.</t>
  </si>
  <si>
    <t>Dział 921 Kultura i ochrona dziedzictwa narodowego</t>
  </si>
  <si>
    <t>15.</t>
  </si>
  <si>
    <t>Dział 926 Kultura fizyczna i sport</t>
  </si>
  <si>
    <t>- dochody MOSiR</t>
  </si>
  <si>
    <t>OGÓŁEM :</t>
  </si>
  <si>
    <t>Przewodniczący Rady Miejskiej</t>
  </si>
  <si>
    <t xml:space="preserve">     Marek    Dopierała</t>
  </si>
  <si>
    <t>Załącznik Nr 4</t>
  </si>
  <si>
    <t xml:space="preserve">do uchwały budżetowej Nr </t>
  </si>
  <si>
    <t xml:space="preserve">DOCHODY I WYDATKI ZWIĄZANE Z ZADANIAMI REALIZOWANYMI NA PODSTAWIE POROZUMIEŃ                                 </t>
  </si>
  <si>
    <t>MIĘDZY JEDNOSTKAMI SAMORZĄDU TERYTORIALNEGO</t>
  </si>
  <si>
    <t>L.p.</t>
  </si>
  <si>
    <t>Dział</t>
  </si>
  <si>
    <t>Rozdział</t>
  </si>
  <si>
    <t>§</t>
  </si>
  <si>
    <t>Nazwa</t>
  </si>
  <si>
    <t>Planowane dochody</t>
  </si>
  <si>
    <t>Planowane wydatki</t>
  </si>
  <si>
    <t>Działalność usługowa</t>
  </si>
  <si>
    <t>Prace geodezyjne i kartograficzne (nieinwetycyjne)</t>
  </si>
  <si>
    <t>Dotacje celowe otrzymane z powiatu na zadania bieżące realizowane na podstawie porozumień (umów) między jednostkami samorządu terytorialnego</t>
  </si>
  <si>
    <t>Zakup usług pozostałych</t>
  </si>
  <si>
    <t>Bezpieczeństwo publiczne i ochrona przeciwpożarowa</t>
  </si>
  <si>
    <t>Obrona cywilna</t>
  </si>
  <si>
    <t>Wynagrodzenia osobowe pracowników</t>
  </si>
  <si>
    <t>Dodatkowe wynagrodzenie roczne</t>
  </si>
  <si>
    <t>Składki na ubezpieczenia społeczne</t>
  </si>
  <si>
    <t>Składki na Fundusz Pracy</t>
  </si>
  <si>
    <t>Zakup usług remontowych</t>
  </si>
  <si>
    <t>OGÓŁEM:</t>
  </si>
  <si>
    <t xml:space="preserve">            Marek Dopierała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</si>
</sst>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\ &quot;zł&quot;"/>
  </numFmts>
  <fonts count="4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49" fontId="3" fillId="2" borderId="0" xfId="0" applyNumberFormat="1" applyFont="1" applyFill="1" applyAlignment="1">
      <alignment vertical="center" wrapText="1"/>
    </xf>
    <xf numFmtId="3" fontId="3" fillId="0" borderId="0" xfId="0" applyNumberFormat="1" applyFont="1" applyAlignment="1">
      <alignment vertical="center"/>
    </xf>
    <xf numFmtId="164" fontId="3" fillId="0" borderId="0" xfId="17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 wrapText="1"/>
    </xf>
    <xf numFmtId="3" fontId="1" fillId="0" borderId="0" xfId="0" applyNumberFormat="1" applyFont="1" applyAlignment="1">
      <alignment/>
    </xf>
    <xf numFmtId="165" fontId="1" fillId="0" borderId="0" xfId="17" applyNumberFormat="1" applyFont="1" applyAlignment="1">
      <alignment/>
    </xf>
    <xf numFmtId="165" fontId="3" fillId="0" borderId="0" xfId="17" applyNumberFormat="1" applyFont="1" applyAlignment="1">
      <alignment vertical="center"/>
    </xf>
    <xf numFmtId="165" fontId="1" fillId="0" borderId="0" xfId="17" applyNumberFormat="1" applyFont="1" applyAlignment="1">
      <alignment vertical="center"/>
    </xf>
    <xf numFmtId="0" fontId="3" fillId="2" borderId="0" xfId="0" applyFont="1" applyFill="1" applyAlignment="1">
      <alignment horizontal="right" vertical="top"/>
    </xf>
    <xf numFmtId="3" fontId="3" fillId="0" borderId="0" xfId="0" applyNumberFormat="1" applyFont="1" applyAlignment="1">
      <alignment/>
    </xf>
    <xf numFmtId="165" fontId="3" fillId="0" borderId="0" xfId="17" applyNumberFormat="1" applyFont="1" applyAlignment="1">
      <alignment/>
    </xf>
    <xf numFmtId="3" fontId="1" fillId="0" borderId="0" xfId="0" applyNumberFormat="1" applyFont="1" applyAlignment="1">
      <alignment horizontal="right" vertical="center"/>
    </xf>
    <xf numFmtId="3" fontId="3" fillId="2" borderId="0" xfId="0" applyNumberFormat="1" applyFont="1" applyFill="1" applyAlignment="1">
      <alignment vertical="center"/>
    </xf>
    <xf numFmtId="165" fontId="3" fillId="2" borderId="0" xfId="17" applyNumberFormat="1" applyFont="1" applyFill="1" applyAlignment="1">
      <alignment vertical="center"/>
    </xf>
    <xf numFmtId="3" fontId="3" fillId="3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3" fontId="1" fillId="0" borderId="0" xfId="17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center" vertical="justify"/>
    </xf>
    <xf numFmtId="0" fontId="2" fillId="2" borderId="0" xfId="0" applyFont="1" applyFill="1" applyAlignment="1">
      <alignment horizontal="center" vertical="justify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top"/>
    </xf>
    <xf numFmtId="6" fontId="3" fillId="0" borderId="1" xfId="0" applyNumberFormat="1" applyFont="1" applyBorder="1" applyAlignment="1">
      <alignment/>
    </xf>
    <xf numFmtId="42" fontId="3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6" fontId="1" fillId="0" borderId="1" xfId="0" applyNumberFormat="1" applyFont="1" applyBorder="1" applyAlignment="1">
      <alignment/>
    </xf>
    <xf numFmtId="42" fontId="1" fillId="0" borderId="1" xfId="0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166" fontId="1" fillId="0" borderId="1" xfId="0" applyNumberFormat="1" applyFont="1" applyBorder="1" applyAlignment="1">
      <alignment/>
    </xf>
    <xf numFmtId="0" fontId="1" fillId="0" borderId="1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workbookViewId="0" topLeftCell="A1">
      <selection activeCell="B5" sqref="B5"/>
    </sheetView>
  </sheetViews>
  <sheetFormatPr defaultColWidth="9.00390625" defaultRowHeight="12.75"/>
  <cols>
    <col min="1" max="1" width="4.00390625" style="0" customWidth="1"/>
    <col min="2" max="2" width="29.25390625" style="0" customWidth="1"/>
    <col min="3" max="5" width="11.625" style="0" customWidth="1"/>
  </cols>
  <sheetData>
    <row r="1" spans="1:6" ht="12.75">
      <c r="A1" s="1" t="s">
        <v>0</v>
      </c>
      <c r="B1" s="2"/>
      <c r="C1" s="3"/>
      <c r="D1" s="3" t="s">
        <v>1</v>
      </c>
      <c r="E1" s="3"/>
      <c r="F1" s="3"/>
    </row>
    <row r="2" spans="1:6" ht="12.75">
      <c r="A2" s="1"/>
      <c r="B2" s="2"/>
      <c r="C2" s="3"/>
      <c r="D2" s="3" t="s">
        <v>2</v>
      </c>
      <c r="E2" s="3"/>
      <c r="F2" s="3"/>
    </row>
    <row r="3" spans="1:6" ht="12.75">
      <c r="A3" s="1"/>
      <c r="B3" s="2"/>
      <c r="C3" s="3"/>
      <c r="D3" s="3" t="s">
        <v>3</v>
      </c>
      <c r="E3" s="3"/>
      <c r="F3" s="3"/>
    </row>
    <row r="4" spans="1:6" ht="12.75">
      <c r="A4" s="1"/>
      <c r="B4" s="2"/>
      <c r="C4" s="3"/>
      <c r="D4" s="3" t="s">
        <v>4</v>
      </c>
      <c r="E4" s="3"/>
      <c r="F4" s="3"/>
    </row>
    <row r="5" spans="1:6" ht="12.75">
      <c r="A5" s="1"/>
      <c r="B5" s="2"/>
      <c r="C5" s="3"/>
      <c r="D5" s="3"/>
      <c r="E5" s="3"/>
      <c r="F5" s="3"/>
    </row>
    <row r="6" spans="1:6" ht="12.75">
      <c r="A6" s="31" t="s">
        <v>5</v>
      </c>
      <c r="B6" s="31"/>
      <c r="C6" s="31"/>
      <c r="D6" s="31"/>
      <c r="E6" s="31"/>
      <c r="F6" s="31"/>
    </row>
    <row r="7" spans="1:6" ht="12.75">
      <c r="A7" s="1"/>
      <c r="B7" s="2"/>
      <c r="C7" s="3"/>
      <c r="D7" s="3"/>
      <c r="E7" s="3"/>
      <c r="F7" s="3"/>
    </row>
    <row r="8" spans="1:6" ht="54" customHeight="1">
      <c r="A8" s="4" t="s">
        <v>6</v>
      </c>
      <c r="B8" s="5" t="s">
        <v>7</v>
      </c>
      <c r="C8" s="6" t="s">
        <v>8</v>
      </c>
      <c r="D8" s="7" t="s">
        <v>9</v>
      </c>
      <c r="E8" s="6" t="s">
        <v>10</v>
      </c>
      <c r="F8" s="6" t="s">
        <v>11</v>
      </c>
    </row>
    <row r="9" spans="1:6" ht="12.75">
      <c r="A9" s="8">
        <v>1</v>
      </c>
      <c r="B9" s="9">
        <v>2</v>
      </c>
      <c r="C9" s="10">
        <v>3</v>
      </c>
      <c r="D9" s="10">
        <v>4</v>
      </c>
      <c r="E9" s="10">
        <v>5</v>
      </c>
      <c r="F9" s="10">
        <v>6</v>
      </c>
    </row>
    <row r="10" spans="1:6" ht="17.25" customHeight="1">
      <c r="A10" s="11" t="s">
        <v>12</v>
      </c>
      <c r="B10" s="12" t="s">
        <v>13</v>
      </c>
      <c r="C10" s="13">
        <v>250000</v>
      </c>
      <c r="D10" s="13">
        <f>D12+D13</f>
        <v>541915</v>
      </c>
      <c r="E10" s="13">
        <v>0</v>
      </c>
      <c r="F10" s="14">
        <f>+E10/D10%</f>
        <v>0</v>
      </c>
    </row>
    <row r="11" spans="1:6" ht="12.75">
      <c r="A11" s="15"/>
      <c r="B11" s="16" t="s">
        <v>14</v>
      </c>
      <c r="C11" s="13"/>
      <c r="D11" s="13"/>
      <c r="E11" s="13"/>
      <c r="F11" s="14"/>
    </row>
    <row r="12" spans="1:6" ht="24.75" customHeight="1">
      <c r="A12" s="1"/>
      <c r="B12" s="2" t="s">
        <v>15</v>
      </c>
      <c r="C12" s="17">
        <v>250000</v>
      </c>
      <c r="D12" s="17">
        <v>250000</v>
      </c>
      <c r="E12" s="17">
        <v>0</v>
      </c>
      <c r="F12" s="18">
        <f>+E12/D12%</f>
        <v>0</v>
      </c>
    </row>
    <row r="13" spans="1:6" ht="66.75" customHeight="1">
      <c r="A13" s="1"/>
      <c r="B13" s="2" t="s">
        <v>16</v>
      </c>
      <c r="C13" s="17">
        <v>0</v>
      </c>
      <c r="D13" s="17">
        <v>291915</v>
      </c>
      <c r="E13" s="17">
        <v>0</v>
      </c>
      <c r="F13" s="18">
        <v>0</v>
      </c>
    </row>
    <row r="14" spans="1:6" ht="12.75">
      <c r="A14" s="1"/>
      <c r="B14" s="2"/>
      <c r="C14" s="3"/>
      <c r="D14" s="3"/>
      <c r="E14" s="3"/>
      <c r="F14" s="19"/>
    </row>
    <row r="15" spans="1:6" ht="16.5" customHeight="1">
      <c r="A15" s="11" t="s">
        <v>17</v>
      </c>
      <c r="B15" s="12" t="s">
        <v>18</v>
      </c>
      <c r="C15" s="13">
        <v>4472000</v>
      </c>
      <c r="D15" s="13">
        <f>D17+D18+D19+D20</f>
        <v>4102300</v>
      </c>
      <c r="E15" s="13">
        <f>E17+E18+E19+E20</f>
        <v>3497000</v>
      </c>
      <c r="F15" s="19">
        <f aca="true" t="shared" si="0" ref="F15:F61">+E15/D15%</f>
        <v>85.24486263803232</v>
      </c>
    </row>
    <row r="16" spans="1:6" ht="12.75">
      <c r="A16" s="1"/>
      <c r="B16" s="2" t="s">
        <v>14</v>
      </c>
      <c r="C16" s="3"/>
      <c r="D16" s="3"/>
      <c r="E16" s="3"/>
      <c r="F16" s="19"/>
    </row>
    <row r="17" spans="1:6" ht="13.5" customHeight="1">
      <c r="A17" s="1"/>
      <c r="B17" s="2" t="s">
        <v>19</v>
      </c>
      <c r="C17" s="3">
        <v>3640000</v>
      </c>
      <c r="D17" s="3">
        <v>3070300</v>
      </c>
      <c r="E17" s="3">
        <v>2564000</v>
      </c>
      <c r="F17" s="20">
        <f t="shared" si="0"/>
        <v>83.50975474709311</v>
      </c>
    </row>
    <row r="18" spans="1:6" ht="23.25" customHeight="1">
      <c r="A18" s="1"/>
      <c r="B18" s="2" t="s">
        <v>20</v>
      </c>
      <c r="C18" s="3">
        <v>122000</v>
      </c>
      <c r="D18" s="3">
        <v>322000</v>
      </c>
      <c r="E18" s="3">
        <v>157000</v>
      </c>
      <c r="F18" s="20">
        <f t="shared" si="0"/>
        <v>48.75776397515528</v>
      </c>
    </row>
    <row r="19" spans="1:6" ht="14.25" customHeight="1">
      <c r="A19" s="1"/>
      <c r="B19" s="2" t="s">
        <v>21</v>
      </c>
      <c r="C19" s="3">
        <v>110000</v>
      </c>
      <c r="D19" s="3">
        <v>110000</v>
      </c>
      <c r="E19" s="3">
        <v>176000</v>
      </c>
      <c r="F19" s="20">
        <f t="shared" si="0"/>
        <v>160</v>
      </c>
    </row>
    <row r="20" spans="1:6" ht="15.75" customHeight="1">
      <c r="A20" s="1"/>
      <c r="B20" s="2" t="s">
        <v>22</v>
      </c>
      <c r="C20" s="3">
        <v>600000</v>
      </c>
      <c r="D20" s="3">
        <v>600000</v>
      </c>
      <c r="E20" s="3">
        <v>600000</v>
      </c>
      <c r="F20" s="20">
        <f t="shared" si="0"/>
        <v>100</v>
      </c>
    </row>
    <row r="21" spans="1:6" ht="12.75">
      <c r="A21" s="1"/>
      <c r="B21" s="2"/>
      <c r="C21" s="3"/>
      <c r="D21" s="3"/>
      <c r="E21" s="3"/>
      <c r="F21" s="19"/>
    </row>
    <row r="22" spans="1:6" ht="15" customHeight="1">
      <c r="A22" s="11" t="s">
        <v>23</v>
      </c>
      <c r="B22" s="12" t="s">
        <v>24</v>
      </c>
      <c r="C22" s="13">
        <v>245094</v>
      </c>
      <c r="D22" s="13">
        <f>D24+D25+D26+D27</f>
        <v>255094</v>
      </c>
      <c r="E22" s="13">
        <f>E24+E25+E26+E27</f>
        <v>243760</v>
      </c>
      <c r="F22" s="19">
        <f t="shared" si="0"/>
        <v>95.5569319544952</v>
      </c>
    </row>
    <row r="23" spans="1:6" ht="12.75">
      <c r="A23" s="1"/>
      <c r="B23" s="2" t="s">
        <v>14</v>
      </c>
      <c r="C23" s="3"/>
      <c r="D23" s="3"/>
      <c r="E23" s="3"/>
      <c r="F23" s="19"/>
    </row>
    <row r="24" spans="1:6" ht="14.25" customHeight="1">
      <c r="A24" s="1"/>
      <c r="B24" s="2" t="s">
        <v>25</v>
      </c>
      <c r="C24" s="3">
        <v>8000</v>
      </c>
      <c r="D24" s="3">
        <v>8000</v>
      </c>
      <c r="E24" s="3">
        <v>9000</v>
      </c>
      <c r="F24" s="20">
        <f t="shared" si="0"/>
        <v>112.5</v>
      </c>
    </row>
    <row r="25" spans="1:6" ht="24" customHeight="1">
      <c r="A25" s="1"/>
      <c r="B25" s="2" t="s">
        <v>26</v>
      </c>
      <c r="C25" s="17">
        <v>16594</v>
      </c>
      <c r="D25" s="17">
        <v>16594</v>
      </c>
      <c r="E25" s="17">
        <v>14160</v>
      </c>
      <c r="F25" s="18">
        <f t="shared" si="0"/>
        <v>85.3320477280945</v>
      </c>
    </row>
    <row r="26" spans="1:6" ht="16.5" customHeight="1">
      <c r="A26" s="1"/>
      <c r="B26" s="2" t="s">
        <v>27</v>
      </c>
      <c r="C26" s="3">
        <v>140000</v>
      </c>
      <c r="D26" s="3">
        <v>140000</v>
      </c>
      <c r="E26" s="3">
        <v>125000</v>
      </c>
      <c r="F26" s="20">
        <f t="shared" si="0"/>
        <v>89.28571428571429</v>
      </c>
    </row>
    <row r="27" spans="1:6" ht="12.75" customHeight="1">
      <c r="A27" s="1"/>
      <c r="B27" s="2" t="s">
        <v>28</v>
      </c>
      <c r="C27" s="17">
        <v>80500</v>
      </c>
      <c r="D27" s="17">
        <v>90500</v>
      </c>
      <c r="E27" s="17">
        <v>95600</v>
      </c>
      <c r="F27" s="20">
        <f t="shared" si="0"/>
        <v>105.6353591160221</v>
      </c>
    </row>
    <row r="28" spans="1:6" ht="12.75">
      <c r="A28" s="1"/>
      <c r="B28" s="2"/>
      <c r="C28" s="3"/>
      <c r="D28" s="3"/>
      <c r="E28" s="3"/>
      <c r="F28" s="20"/>
    </row>
    <row r="29" spans="1:6" ht="19.5" customHeight="1">
      <c r="A29" s="11" t="s">
        <v>29</v>
      </c>
      <c r="B29" s="12" t="s">
        <v>30</v>
      </c>
      <c r="C29" s="13">
        <v>364451</v>
      </c>
      <c r="D29" s="13">
        <f>D31+D32+D33+D34+D35</f>
        <v>410051</v>
      </c>
      <c r="E29" s="13">
        <f>E31+E32+E33+E34+E35</f>
        <v>351337</v>
      </c>
      <c r="F29" s="19">
        <f t="shared" si="0"/>
        <v>85.68129330254041</v>
      </c>
    </row>
    <row r="30" spans="1:6" ht="12.75">
      <c r="A30" s="1"/>
      <c r="B30" s="2" t="s">
        <v>14</v>
      </c>
      <c r="C30" s="3"/>
      <c r="D30" s="3"/>
      <c r="E30" s="3"/>
      <c r="F30" s="19"/>
    </row>
    <row r="31" spans="1:6" ht="13.5" customHeight="1">
      <c r="A31" s="1"/>
      <c r="B31" s="2" t="s">
        <v>31</v>
      </c>
      <c r="C31" s="3">
        <v>128056</v>
      </c>
      <c r="D31" s="3">
        <v>128056</v>
      </c>
      <c r="E31" s="3">
        <v>135267</v>
      </c>
      <c r="F31" s="20">
        <f t="shared" si="0"/>
        <v>105.63113013056788</v>
      </c>
    </row>
    <row r="32" spans="1:6" ht="15" customHeight="1">
      <c r="A32" s="1"/>
      <c r="B32" s="2" t="s">
        <v>32</v>
      </c>
      <c r="C32" s="3">
        <v>200000</v>
      </c>
      <c r="D32" s="3">
        <v>200000</v>
      </c>
      <c r="E32" s="3">
        <v>180000</v>
      </c>
      <c r="F32" s="20">
        <f t="shared" si="0"/>
        <v>90</v>
      </c>
    </row>
    <row r="33" spans="1:6" ht="12.75">
      <c r="A33" s="1"/>
      <c r="B33" s="2" t="s">
        <v>33</v>
      </c>
      <c r="C33" s="3">
        <v>30000</v>
      </c>
      <c r="D33" s="3">
        <v>30000</v>
      </c>
      <c r="E33" s="3">
        <v>30000</v>
      </c>
      <c r="F33" s="20">
        <f t="shared" si="0"/>
        <v>100</v>
      </c>
    </row>
    <row r="34" spans="1:6" ht="25.5" customHeight="1">
      <c r="A34" s="1"/>
      <c r="B34" s="2" t="s">
        <v>34</v>
      </c>
      <c r="C34" s="3">
        <v>6395</v>
      </c>
      <c r="D34" s="3">
        <v>6395</v>
      </c>
      <c r="E34" s="3">
        <v>6070</v>
      </c>
      <c r="F34" s="20">
        <f t="shared" si="0"/>
        <v>94.91790461297889</v>
      </c>
    </row>
    <row r="35" spans="1:6" ht="33.75">
      <c r="A35" s="1"/>
      <c r="B35" s="2" t="s">
        <v>35</v>
      </c>
      <c r="C35" s="3">
        <v>0</v>
      </c>
      <c r="D35" s="3">
        <v>45600</v>
      </c>
      <c r="E35" s="3">
        <v>0</v>
      </c>
      <c r="F35" s="20">
        <f t="shared" si="0"/>
        <v>0</v>
      </c>
    </row>
    <row r="36" spans="1:6" ht="42.75" customHeight="1">
      <c r="A36" s="21" t="s">
        <v>36</v>
      </c>
      <c r="B36" s="12" t="s">
        <v>37</v>
      </c>
      <c r="C36" s="22">
        <v>6200</v>
      </c>
      <c r="D36" s="22">
        <f>D38</f>
        <v>105062</v>
      </c>
      <c r="E36" s="22">
        <f>E38</f>
        <v>6200</v>
      </c>
      <c r="F36" s="23">
        <f t="shared" si="0"/>
        <v>5.901277340998649</v>
      </c>
    </row>
    <row r="37" spans="1:6" ht="12.75">
      <c r="A37" s="1"/>
      <c r="B37" s="2" t="s">
        <v>14</v>
      </c>
      <c r="C37" s="3"/>
      <c r="D37" s="3"/>
      <c r="E37" s="3"/>
      <c r="F37" s="19"/>
    </row>
    <row r="38" spans="1:6" ht="13.5" customHeight="1">
      <c r="A38" s="1"/>
      <c r="B38" s="2" t="s">
        <v>38</v>
      </c>
      <c r="C38" s="3">
        <v>6200</v>
      </c>
      <c r="D38" s="3">
        <v>105062</v>
      </c>
      <c r="E38" s="3">
        <v>6200</v>
      </c>
      <c r="F38" s="20">
        <f t="shared" si="0"/>
        <v>5.901277340998649</v>
      </c>
    </row>
    <row r="39" spans="1:6" ht="12.75">
      <c r="A39" s="1"/>
      <c r="B39" s="2"/>
      <c r="C39" s="3"/>
      <c r="D39" s="3"/>
      <c r="E39" s="3"/>
      <c r="F39" s="20"/>
    </row>
    <row r="40" spans="1:6" ht="23.25" customHeight="1">
      <c r="A40" s="21" t="s">
        <v>39</v>
      </c>
      <c r="B40" s="12" t="s">
        <v>40</v>
      </c>
      <c r="C40" s="22">
        <v>51425</v>
      </c>
      <c r="D40" s="22">
        <v>51425</v>
      </c>
      <c r="E40" s="22">
        <f>E42+E43</f>
        <v>56995</v>
      </c>
      <c r="F40" s="23">
        <f t="shared" si="0"/>
        <v>110.83130772970345</v>
      </c>
    </row>
    <row r="41" spans="1:6" ht="12.75">
      <c r="A41" s="1"/>
      <c r="B41" s="2" t="s">
        <v>14</v>
      </c>
      <c r="C41" s="3"/>
      <c r="D41" s="3"/>
      <c r="E41" s="3"/>
      <c r="F41" s="19"/>
    </row>
    <row r="42" spans="1:6" ht="22.5" customHeight="1">
      <c r="A42" s="1"/>
      <c r="B42" s="2" t="s">
        <v>26</v>
      </c>
      <c r="C42" s="17">
        <v>21425</v>
      </c>
      <c r="D42" s="17">
        <v>21425</v>
      </c>
      <c r="E42" s="17">
        <v>21995</v>
      </c>
      <c r="F42" s="18">
        <f t="shared" si="0"/>
        <v>102.66044340723454</v>
      </c>
    </row>
    <row r="43" spans="1:6" ht="12.75">
      <c r="A43" s="1"/>
      <c r="B43" s="2" t="s">
        <v>41</v>
      </c>
      <c r="C43" s="3">
        <v>30000</v>
      </c>
      <c r="D43" s="3">
        <v>30000</v>
      </c>
      <c r="E43" s="3">
        <v>35000</v>
      </c>
      <c r="F43" s="20">
        <f t="shared" si="0"/>
        <v>116.66666666666667</v>
      </c>
    </row>
    <row r="44" spans="1:6" ht="12.75">
      <c r="A44" s="1"/>
      <c r="B44" s="2"/>
      <c r="C44" s="3"/>
      <c r="D44" s="3"/>
      <c r="E44" s="3"/>
      <c r="F44" s="19"/>
    </row>
    <row r="45" spans="1:6" ht="42.75" customHeight="1">
      <c r="A45" s="21" t="s">
        <v>42</v>
      </c>
      <c r="B45" s="12" t="s">
        <v>43</v>
      </c>
      <c r="C45" s="22">
        <v>40948690</v>
      </c>
      <c r="D45" s="22">
        <f>D47+D48+D49+D50+D52+D53+D54+D55+D56+D57+D58+D59+D60+D61+D62+D63</f>
        <v>41079840</v>
      </c>
      <c r="E45" s="22">
        <f>E47+E48+E49+E50+E52+E53+E54+E55+E56+E57+E58+E59+E60+E61+E62+E63</f>
        <v>42267420</v>
      </c>
      <c r="F45" s="23">
        <f t="shared" si="0"/>
        <v>102.8909070726663</v>
      </c>
    </row>
    <row r="46" spans="1:6" ht="12.75">
      <c r="A46" s="1"/>
      <c r="B46" s="2" t="s">
        <v>14</v>
      </c>
      <c r="C46" s="3"/>
      <c r="D46" s="3"/>
      <c r="E46" s="3"/>
      <c r="F46" s="19"/>
    </row>
    <row r="47" spans="1:6" ht="12" customHeight="1">
      <c r="A47" s="1"/>
      <c r="B47" s="2" t="s">
        <v>44</v>
      </c>
      <c r="C47" s="3">
        <v>120000</v>
      </c>
      <c r="D47" s="3">
        <v>120000</v>
      </c>
      <c r="E47" s="3">
        <v>100000</v>
      </c>
      <c r="F47" s="20">
        <f t="shared" si="0"/>
        <v>83.33333333333333</v>
      </c>
    </row>
    <row r="48" spans="1:6" ht="12" customHeight="1">
      <c r="A48" s="1"/>
      <c r="B48" s="2" t="s">
        <v>45</v>
      </c>
      <c r="C48" s="3">
        <v>400000</v>
      </c>
      <c r="D48" s="3">
        <v>400000</v>
      </c>
      <c r="E48" s="3">
        <v>388000</v>
      </c>
      <c r="F48" s="20">
        <f t="shared" si="0"/>
        <v>97</v>
      </c>
    </row>
    <row r="49" spans="1:6" ht="12" customHeight="1">
      <c r="A49" s="1"/>
      <c r="B49" s="2" t="s">
        <v>46</v>
      </c>
      <c r="C49" s="3">
        <v>6000</v>
      </c>
      <c r="D49" s="3">
        <v>6000</v>
      </c>
      <c r="E49" s="3">
        <v>6000</v>
      </c>
      <c r="F49" s="20">
        <f t="shared" si="0"/>
        <v>100</v>
      </c>
    </row>
    <row r="50" spans="1:6" ht="12" customHeight="1">
      <c r="A50" s="1"/>
      <c r="B50" s="2" t="s">
        <v>47</v>
      </c>
      <c r="C50" s="3">
        <v>19146000</v>
      </c>
      <c r="D50" s="3">
        <v>19146000</v>
      </c>
      <c r="E50" s="3">
        <v>18900000</v>
      </c>
      <c r="F50" s="20">
        <f t="shared" si="0"/>
        <v>98.71513632090254</v>
      </c>
    </row>
    <row r="51" spans="1:6" ht="13.5" customHeight="1">
      <c r="A51" s="1"/>
      <c r="B51" s="2" t="s">
        <v>48</v>
      </c>
      <c r="C51" s="3">
        <v>3000000</v>
      </c>
      <c r="D51" s="3">
        <v>3000000</v>
      </c>
      <c r="E51" s="3">
        <v>2000000</v>
      </c>
      <c r="F51" s="20">
        <f t="shared" si="0"/>
        <v>66.66666666666667</v>
      </c>
    </row>
    <row r="52" spans="1:6" ht="14.25" customHeight="1">
      <c r="A52" s="1"/>
      <c r="B52" s="2" t="s">
        <v>49</v>
      </c>
      <c r="C52" s="3">
        <v>560000</v>
      </c>
      <c r="D52" s="3">
        <v>560000</v>
      </c>
      <c r="E52" s="3">
        <v>600000</v>
      </c>
      <c r="F52" s="20">
        <f t="shared" si="0"/>
        <v>107.14285714285714</v>
      </c>
    </row>
    <row r="53" spans="1:6" ht="12.75" customHeight="1">
      <c r="A53" s="1"/>
      <c r="B53" s="2" t="s">
        <v>50</v>
      </c>
      <c r="C53" s="3">
        <v>20000</v>
      </c>
      <c r="D53" s="3">
        <v>20000</v>
      </c>
      <c r="E53" s="3">
        <v>20000</v>
      </c>
      <c r="F53" s="20">
        <f t="shared" si="0"/>
        <v>100</v>
      </c>
    </row>
    <row r="54" spans="1:6" ht="12" customHeight="1">
      <c r="A54" s="1"/>
      <c r="B54" s="2" t="s">
        <v>51</v>
      </c>
      <c r="C54" s="3">
        <v>150000</v>
      </c>
      <c r="D54" s="3">
        <v>150000</v>
      </c>
      <c r="E54" s="3">
        <v>170000</v>
      </c>
      <c r="F54" s="20">
        <f t="shared" si="0"/>
        <v>113.33333333333333</v>
      </c>
    </row>
    <row r="55" spans="1:6" ht="23.25" customHeight="1">
      <c r="A55" s="1"/>
      <c r="B55" s="2" t="s">
        <v>52</v>
      </c>
      <c r="C55" s="3">
        <v>600000</v>
      </c>
      <c r="D55" s="3">
        <v>600000</v>
      </c>
      <c r="E55" s="3">
        <v>700000</v>
      </c>
      <c r="F55" s="20">
        <f t="shared" si="0"/>
        <v>116.66666666666667</v>
      </c>
    </row>
    <row r="56" spans="1:6" ht="13.5" customHeight="1">
      <c r="A56" s="1"/>
      <c r="B56" s="2" t="s">
        <v>53</v>
      </c>
      <c r="C56" s="3">
        <v>490000</v>
      </c>
      <c r="D56" s="3">
        <v>490000</v>
      </c>
      <c r="E56" s="3">
        <v>370000</v>
      </c>
      <c r="F56" s="20">
        <f t="shared" si="0"/>
        <v>75.51020408163265</v>
      </c>
    </row>
    <row r="57" spans="1:6" ht="15.75" customHeight="1">
      <c r="A57" s="1"/>
      <c r="B57" s="2" t="s">
        <v>54</v>
      </c>
      <c r="C57" s="3">
        <v>52000</v>
      </c>
      <c r="D57" s="3">
        <v>52000</v>
      </c>
      <c r="E57" s="3">
        <v>52000</v>
      </c>
      <c r="F57" s="20">
        <f t="shared" si="0"/>
        <v>100</v>
      </c>
    </row>
    <row r="58" spans="1:6" ht="14.25" customHeight="1">
      <c r="A58" s="1"/>
      <c r="B58" s="2" t="s">
        <v>55</v>
      </c>
      <c r="C58" s="3">
        <v>250000</v>
      </c>
      <c r="D58" s="3">
        <v>250000</v>
      </c>
      <c r="E58" s="3">
        <v>300000</v>
      </c>
      <c r="F58" s="20">
        <f t="shared" si="0"/>
        <v>120</v>
      </c>
    </row>
    <row r="59" spans="1:6" ht="13.5" customHeight="1">
      <c r="A59" s="1"/>
      <c r="B59" s="2" t="s">
        <v>56</v>
      </c>
      <c r="C59" s="3">
        <v>400000</v>
      </c>
      <c r="D59" s="3">
        <v>400000</v>
      </c>
      <c r="E59" s="3">
        <v>400000</v>
      </c>
      <c r="F59" s="20">
        <f t="shared" si="0"/>
        <v>100</v>
      </c>
    </row>
    <row r="60" spans="1:6" ht="14.25" customHeight="1">
      <c r="A60" s="1"/>
      <c r="B60" s="2" t="s">
        <v>57</v>
      </c>
      <c r="C60" s="3">
        <v>605000</v>
      </c>
      <c r="D60" s="3">
        <v>605000</v>
      </c>
      <c r="E60" s="3">
        <v>630000</v>
      </c>
      <c r="F60" s="20">
        <f t="shared" si="0"/>
        <v>104.13223140495867</v>
      </c>
    </row>
    <row r="61" spans="1:6" ht="34.5" customHeight="1">
      <c r="A61" s="1"/>
      <c r="B61" s="2" t="s">
        <v>58</v>
      </c>
      <c r="C61" s="3">
        <v>0</v>
      </c>
      <c r="D61" s="3">
        <v>131150</v>
      </c>
      <c r="E61" s="3">
        <v>0</v>
      </c>
      <c r="F61" s="20">
        <f t="shared" si="0"/>
        <v>0</v>
      </c>
    </row>
    <row r="62" spans="1:6" ht="21.75" customHeight="1">
      <c r="A62" s="1"/>
      <c r="B62" s="2" t="s">
        <v>59</v>
      </c>
      <c r="C62" s="24">
        <v>16829690</v>
      </c>
      <c r="D62" s="3">
        <v>16829690</v>
      </c>
      <c r="E62" s="3">
        <v>18231420</v>
      </c>
      <c r="F62" s="20">
        <f>+E62/D62%</f>
        <v>108.32891158423001</v>
      </c>
    </row>
    <row r="63" spans="1:6" ht="21.75" customHeight="1">
      <c r="A63" s="1"/>
      <c r="B63" s="2" t="s">
        <v>60</v>
      </c>
      <c r="C63" s="3">
        <v>1320000</v>
      </c>
      <c r="D63" s="3">
        <v>1320000</v>
      </c>
      <c r="E63" s="3">
        <v>1400000</v>
      </c>
      <c r="F63" s="20">
        <f>+E63/D63%</f>
        <v>106.06060606060606</v>
      </c>
    </row>
    <row r="64" spans="1:6" ht="12.75">
      <c r="A64" s="1"/>
      <c r="B64" s="2"/>
      <c r="C64" s="3"/>
      <c r="D64" s="3"/>
      <c r="E64" s="3"/>
      <c r="F64" s="19"/>
    </row>
    <row r="65" spans="1:6" ht="18.75" customHeight="1">
      <c r="A65" s="11" t="s">
        <v>61</v>
      </c>
      <c r="B65" s="12" t="s">
        <v>62</v>
      </c>
      <c r="C65" s="13">
        <v>16338075</v>
      </c>
      <c r="D65" s="13">
        <f>D67+D68+D69</f>
        <v>16409583</v>
      </c>
      <c r="E65" s="13">
        <f>E67+E68+E69</f>
        <v>16419581</v>
      </c>
      <c r="F65" s="19">
        <f>+E65/D65%</f>
        <v>100.06092781272993</v>
      </c>
    </row>
    <row r="66" spans="1:6" ht="12.75">
      <c r="A66" s="1"/>
      <c r="B66" s="2" t="s">
        <v>14</v>
      </c>
      <c r="C66" s="3"/>
      <c r="D66" s="3"/>
      <c r="E66" s="3"/>
      <c r="F66" s="19"/>
    </row>
    <row r="67" spans="1:6" ht="13.5" customHeight="1">
      <c r="A67" s="1"/>
      <c r="B67" s="2" t="s">
        <v>63</v>
      </c>
      <c r="C67" s="3">
        <v>15791302</v>
      </c>
      <c r="D67" s="3">
        <v>15854395</v>
      </c>
      <c r="E67" s="3">
        <v>15928695</v>
      </c>
      <c r="F67" s="20">
        <f>+E67/D67%</f>
        <v>100.46863976834183</v>
      </c>
    </row>
    <row r="68" spans="1:6" ht="22.5" customHeight="1">
      <c r="A68" s="1"/>
      <c r="B68" s="2" t="s">
        <v>64</v>
      </c>
      <c r="C68" s="3">
        <v>0</v>
      </c>
      <c r="D68" s="3">
        <v>8415</v>
      </c>
      <c r="E68" s="3">
        <v>0</v>
      </c>
      <c r="F68" s="20">
        <v>0</v>
      </c>
    </row>
    <row r="69" spans="1:6" ht="15" customHeight="1">
      <c r="A69" s="1"/>
      <c r="B69" s="2" t="s">
        <v>65</v>
      </c>
      <c r="C69" s="3">
        <v>546773</v>
      </c>
      <c r="D69" s="3">
        <v>546773</v>
      </c>
      <c r="E69" s="3">
        <v>490886</v>
      </c>
      <c r="F69" s="20">
        <f>+E69/D69%</f>
        <v>89.77875644920287</v>
      </c>
    </row>
    <row r="70" spans="1:6" ht="12.75">
      <c r="A70" s="1"/>
      <c r="B70" s="2"/>
      <c r="C70" s="3"/>
      <c r="D70" s="3"/>
      <c r="E70" s="3"/>
      <c r="F70" s="19"/>
    </row>
    <row r="71" spans="1:6" ht="18.75" customHeight="1">
      <c r="A71" s="11" t="s">
        <v>66</v>
      </c>
      <c r="B71" s="12" t="s">
        <v>67</v>
      </c>
      <c r="C71" s="25">
        <v>994760</v>
      </c>
      <c r="D71" s="25">
        <f>D73+D74+D75+D76+D77+D78+D79+D80</f>
        <v>1140416</v>
      </c>
      <c r="E71" s="25">
        <f>E73+E74+E75+E76+E77+E78+E79+E80</f>
        <v>707762</v>
      </c>
      <c r="F71" s="26">
        <f>+E71/D71%</f>
        <v>62.06173887423537</v>
      </c>
    </row>
    <row r="72" spans="1:6" ht="12.75">
      <c r="A72" s="1"/>
      <c r="B72" s="2" t="s">
        <v>14</v>
      </c>
      <c r="C72" s="3"/>
      <c r="D72" s="3"/>
      <c r="E72" s="3"/>
      <c r="F72" s="19"/>
    </row>
    <row r="73" spans="1:6" ht="12" customHeight="1">
      <c r="A73" s="1"/>
      <c r="B73" s="2" t="s">
        <v>68</v>
      </c>
      <c r="C73" s="3">
        <v>91641</v>
      </c>
      <c r="D73" s="3">
        <v>91641</v>
      </c>
      <c r="E73" s="3">
        <v>87744</v>
      </c>
      <c r="F73" s="20">
        <f aca="true" t="shared" si="1" ref="F73:F80">+E73/D73%</f>
        <v>95.74753658297051</v>
      </c>
    </row>
    <row r="74" spans="1:6" ht="13.5" customHeight="1">
      <c r="A74" s="1"/>
      <c r="B74" s="2" t="s">
        <v>69</v>
      </c>
      <c r="C74" s="3">
        <v>550157</v>
      </c>
      <c r="D74" s="3">
        <v>550157</v>
      </c>
      <c r="E74" s="3">
        <v>582332</v>
      </c>
      <c r="F74" s="20">
        <f t="shared" si="1"/>
        <v>105.8483305674562</v>
      </c>
    </row>
    <row r="75" spans="1:6" ht="11.25" customHeight="1">
      <c r="A75" s="1"/>
      <c r="B75" s="2" t="s">
        <v>70</v>
      </c>
      <c r="C75" s="3">
        <v>3880</v>
      </c>
      <c r="D75" s="3">
        <v>3880</v>
      </c>
      <c r="E75" s="3">
        <v>7396</v>
      </c>
      <c r="F75" s="20">
        <f t="shared" si="1"/>
        <v>190.61855670103094</v>
      </c>
    </row>
    <row r="76" spans="1:6" ht="12.75" customHeight="1">
      <c r="A76" s="1"/>
      <c r="B76" s="2" t="s">
        <v>71</v>
      </c>
      <c r="C76" s="3">
        <v>321492</v>
      </c>
      <c r="D76" s="3">
        <v>321492</v>
      </c>
      <c r="E76" s="3">
        <v>0</v>
      </c>
      <c r="F76" s="20">
        <f t="shared" si="1"/>
        <v>0</v>
      </c>
    </row>
    <row r="77" spans="1:6" ht="14.25" customHeight="1">
      <c r="A77" s="1"/>
      <c r="B77" s="2" t="s">
        <v>72</v>
      </c>
      <c r="C77" s="3">
        <v>16390</v>
      </c>
      <c r="D77" s="3">
        <v>16390</v>
      </c>
      <c r="E77" s="3">
        <v>17390</v>
      </c>
      <c r="F77" s="20">
        <f t="shared" si="1"/>
        <v>106.1012812690665</v>
      </c>
    </row>
    <row r="78" spans="1:6" ht="14.25" customHeight="1">
      <c r="A78" s="1"/>
      <c r="B78" s="2" t="s">
        <v>73</v>
      </c>
      <c r="C78" s="3">
        <v>11200</v>
      </c>
      <c r="D78" s="3">
        <v>11200</v>
      </c>
      <c r="E78" s="3">
        <v>12900</v>
      </c>
      <c r="F78" s="20">
        <f t="shared" si="1"/>
        <v>115.17857142857143</v>
      </c>
    </row>
    <row r="79" spans="1:6" ht="13.5" customHeight="1">
      <c r="A79" s="1"/>
      <c r="B79" s="2" t="s">
        <v>74</v>
      </c>
      <c r="C79" s="3">
        <v>0</v>
      </c>
      <c r="D79" s="3">
        <v>11259</v>
      </c>
      <c r="E79" s="3">
        <v>0</v>
      </c>
      <c r="F79" s="20">
        <f t="shared" si="1"/>
        <v>0</v>
      </c>
    </row>
    <row r="80" spans="1:6" ht="34.5" customHeight="1">
      <c r="A80" s="1"/>
      <c r="B80" s="2" t="s">
        <v>75</v>
      </c>
      <c r="C80" s="3">
        <v>0</v>
      </c>
      <c r="D80" s="3">
        <v>134397</v>
      </c>
      <c r="E80" s="3">
        <v>0</v>
      </c>
      <c r="F80" s="20">
        <f t="shared" si="1"/>
        <v>0</v>
      </c>
    </row>
    <row r="81" spans="1:6" ht="12.75">
      <c r="A81" s="1"/>
      <c r="B81" s="2"/>
      <c r="C81" s="3"/>
      <c r="D81" s="3"/>
      <c r="E81" s="3"/>
      <c r="F81" s="20"/>
    </row>
    <row r="82" spans="1:6" ht="16.5" customHeight="1">
      <c r="A82" s="11" t="s">
        <v>76</v>
      </c>
      <c r="B82" s="12" t="s">
        <v>77</v>
      </c>
      <c r="C82" s="27">
        <v>104880</v>
      </c>
      <c r="D82" s="27">
        <v>104880</v>
      </c>
      <c r="E82" s="27">
        <v>0</v>
      </c>
      <c r="F82" s="20">
        <f>+E82/D82%</f>
        <v>0</v>
      </c>
    </row>
    <row r="83" spans="1:6" ht="12.75">
      <c r="A83" s="1"/>
      <c r="B83" s="2" t="s">
        <v>14</v>
      </c>
      <c r="C83" s="3"/>
      <c r="D83" s="3"/>
      <c r="E83" s="3"/>
      <c r="F83" s="20">
        <v>0</v>
      </c>
    </row>
    <row r="84" spans="1:6" ht="15.75" customHeight="1">
      <c r="A84" s="1"/>
      <c r="B84" s="2" t="s">
        <v>78</v>
      </c>
      <c r="C84" s="3">
        <v>90000</v>
      </c>
      <c r="D84" s="3">
        <v>90000</v>
      </c>
      <c r="E84" s="3">
        <v>0</v>
      </c>
      <c r="F84" s="20">
        <f>+E84/D84%</f>
        <v>0</v>
      </c>
    </row>
    <row r="85" spans="1:6" ht="14.25" customHeight="1">
      <c r="A85" s="1"/>
      <c r="B85" s="2" t="s">
        <v>79</v>
      </c>
      <c r="C85" s="3">
        <v>14880</v>
      </c>
      <c r="D85" s="3">
        <v>14880</v>
      </c>
      <c r="E85" s="3">
        <v>0</v>
      </c>
      <c r="F85" s="20">
        <f>+E85/D85%</f>
        <v>0</v>
      </c>
    </row>
    <row r="86" spans="1:6" ht="12.75">
      <c r="A86" s="1"/>
      <c r="B86" s="2"/>
      <c r="C86" s="3"/>
      <c r="D86" s="3"/>
      <c r="E86" s="3"/>
      <c r="F86" s="19"/>
    </row>
    <row r="87" spans="1:6" ht="18.75" customHeight="1">
      <c r="A87" s="11" t="s">
        <v>80</v>
      </c>
      <c r="B87" s="12" t="s">
        <v>81</v>
      </c>
      <c r="C87" s="13">
        <v>1349745</v>
      </c>
      <c r="D87" s="13">
        <f>D89+D90+D91+D94+D95+D96+D97</f>
        <v>4210794</v>
      </c>
      <c r="E87" s="13">
        <f>E89+E90+E91+E93+E94+E95+E96+E97</f>
        <v>6022422</v>
      </c>
      <c r="F87" s="19">
        <f>+E87/D87%</f>
        <v>143.02342978545138</v>
      </c>
    </row>
    <row r="88" spans="1:6" ht="12.75">
      <c r="A88" s="1"/>
      <c r="B88" s="2" t="s">
        <v>14</v>
      </c>
      <c r="C88" s="3"/>
      <c r="D88" s="3"/>
      <c r="E88" s="3"/>
      <c r="F88" s="19"/>
    </row>
    <row r="89" spans="1:6" ht="14.25" customHeight="1">
      <c r="A89" s="1"/>
      <c r="B89" s="2" t="s">
        <v>82</v>
      </c>
      <c r="C89" s="3">
        <v>130300</v>
      </c>
      <c r="D89" s="3">
        <v>130300</v>
      </c>
      <c r="E89" s="3">
        <v>534700</v>
      </c>
      <c r="F89" s="20">
        <f aca="true" t="shared" si="2" ref="F89:F97">+E89/D89%</f>
        <v>410.3607060629317</v>
      </c>
    </row>
    <row r="90" spans="1:6" ht="12.75" customHeight="1">
      <c r="A90" s="1"/>
      <c r="B90" s="2" t="s">
        <v>83</v>
      </c>
      <c r="C90" s="3">
        <v>100200</v>
      </c>
      <c r="D90" s="3">
        <v>100200</v>
      </c>
      <c r="E90" s="3">
        <v>103200</v>
      </c>
      <c r="F90" s="20">
        <f t="shared" si="2"/>
        <v>102.9940119760479</v>
      </c>
    </row>
    <row r="91" spans="1:6" ht="14.25" customHeight="1">
      <c r="A91" s="1"/>
      <c r="B91" s="2" t="s">
        <v>38</v>
      </c>
      <c r="C91" s="3">
        <v>1085805</v>
      </c>
      <c r="D91" s="3">
        <v>3769249</v>
      </c>
      <c r="E91" s="3">
        <v>4901659</v>
      </c>
      <c r="F91" s="20">
        <f t="shared" si="2"/>
        <v>130.0433853003609</v>
      </c>
    </row>
    <row r="92" spans="1:6" ht="11.25" customHeight="1">
      <c r="A92" s="1"/>
      <c r="B92" s="2" t="s">
        <v>14</v>
      </c>
      <c r="C92" s="3"/>
      <c r="D92" s="3"/>
      <c r="E92" s="3"/>
      <c r="F92" s="20"/>
    </row>
    <row r="93" spans="1:6" ht="20.25" customHeight="1">
      <c r="A93" s="1"/>
      <c r="B93" s="2" t="s">
        <v>84</v>
      </c>
      <c r="C93" s="3">
        <v>0</v>
      </c>
      <c r="D93" s="3">
        <v>17909</v>
      </c>
      <c r="E93" s="3">
        <v>0</v>
      </c>
      <c r="F93" s="20">
        <f t="shared" si="2"/>
        <v>0</v>
      </c>
    </row>
    <row r="94" spans="1:6" ht="12" customHeight="1">
      <c r="A94" s="1"/>
      <c r="B94" s="2" t="s">
        <v>85</v>
      </c>
      <c r="C94" s="3">
        <v>33400</v>
      </c>
      <c r="D94" s="3">
        <v>33400</v>
      </c>
      <c r="E94" s="3">
        <v>33400</v>
      </c>
      <c r="F94" s="20">
        <f t="shared" si="2"/>
        <v>100</v>
      </c>
    </row>
    <row r="95" spans="1:6" ht="24" customHeight="1">
      <c r="A95" s="1"/>
      <c r="B95" s="2" t="s">
        <v>86</v>
      </c>
      <c r="C95" s="3">
        <v>40</v>
      </c>
      <c r="D95" s="3">
        <v>40</v>
      </c>
      <c r="E95" s="3">
        <v>33</v>
      </c>
      <c r="F95" s="20">
        <f t="shared" si="2"/>
        <v>82.5</v>
      </c>
    </row>
    <row r="96" spans="1:6" ht="12.75">
      <c r="A96" s="1"/>
      <c r="B96" s="2" t="s">
        <v>87</v>
      </c>
      <c r="C96" s="3">
        <v>0</v>
      </c>
      <c r="D96" s="3">
        <v>165605</v>
      </c>
      <c r="E96" s="3">
        <v>449430</v>
      </c>
      <c r="F96" s="20">
        <f t="shared" si="2"/>
        <v>271.38673349234625</v>
      </c>
    </row>
    <row r="97" spans="1:6" ht="33.75">
      <c r="A97" s="1"/>
      <c r="B97" s="2" t="s">
        <v>88</v>
      </c>
      <c r="C97" s="3">
        <v>0</v>
      </c>
      <c r="D97" s="3">
        <v>12000</v>
      </c>
      <c r="E97" s="3">
        <v>0</v>
      </c>
      <c r="F97" s="20">
        <f t="shared" si="2"/>
        <v>0</v>
      </c>
    </row>
    <row r="98" spans="1:6" ht="12.75">
      <c r="A98" s="1"/>
      <c r="B98" s="2"/>
      <c r="C98" s="3"/>
      <c r="D98" s="3"/>
      <c r="E98" s="3"/>
      <c r="F98" s="19"/>
    </row>
    <row r="99" spans="1:6" ht="26.25" customHeight="1">
      <c r="A99" s="11" t="s">
        <v>89</v>
      </c>
      <c r="B99" s="12" t="s">
        <v>90</v>
      </c>
      <c r="C99" s="13">
        <v>22966</v>
      </c>
      <c r="D99" s="13">
        <f>D101+D102</f>
        <v>85766</v>
      </c>
      <c r="E99" s="13">
        <f>E101+E102</f>
        <v>21680</v>
      </c>
      <c r="F99" s="19">
        <f>+E99/D99%</f>
        <v>25.27808222372502</v>
      </c>
    </row>
    <row r="100" spans="1:6" ht="12.75">
      <c r="A100" s="1"/>
      <c r="B100" s="2" t="s">
        <v>14</v>
      </c>
      <c r="C100" s="3"/>
      <c r="D100" s="3"/>
      <c r="E100" s="3"/>
      <c r="F100" s="19"/>
    </row>
    <row r="101" spans="1:6" ht="13.5" customHeight="1">
      <c r="A101" s="1"/>
      <c r="B101" s="2" t="s">
        <v>91</v>
      </c>
      <c r="C101" s="17">
        <v>22966</v>
      </c>
      <c r="D101" s="17">
        <v>22966</v>
      </c>
      <c r="E101" s="17">
        <v>21680</v>
      </c>
      <c r="F101" s="18">
        <f>+E101/D101%</f>
        <v>94.40041800923103</v>
      </c>
    </row>
    <row r="102" spans="1:6" ht="15.75" customHeight="1">
      <c r="A102" s="1"/>
      <c r="B102" s="2" t="s">
        <v>92</v>
      </c>
      <c r="C102" s="17">
        <v>0</v>
      </c>
      <c r="D102" s="17">
        <v>62800</v>
      </c>
      <c r="E102" s="17">
        <v>0</v>
      </c>
      <c r="F102" s="18">
        <v>0</v>
      </c>
    </row>
    <row r="103" spans="1:6" ht="12.75">
      <c r="A103" s="1"/>
      <c r="B103" s="2"/>
      <c r="C103" s="3"/>
      <c r="D103" s="3"/>
      <c r="E103" s="3"/>
      <c r="F103" s="20"/>
    </row>
    <row r="104" spans="1:6" ht="24.75" customHeight="1">
      <c r="A104" s="21" t="s">
        <v>93</v>
      </c>
      <c r="B104" s="12" t="s">
        <v>94</v>
      </c>
      <c r="C104" s="22">
        <v>534000</v>
      </c>
      <c r="D104" s="22">
        <f>D106+D107+D108+D109+D110+D111</f>
        <v>1272826</v>
      </c>
      <c r="E104" s="22">
        <f>E106+E107+E108+E109+E110+E111</f>
        <v>770000</v>
      </c>
      <c r="F104" s="23">
        <f>+E104/D104%</f>
        <v>60.49530729259145</v>
      </c>
    </row>
    <row r="105" spans="1:6" ht="12.75">
      <c r="A105" s="1"/>
      <c r="B105" s="2" t="s">
        <v>14</v>
      </c>
      <c r="C105" s="3"/>
      <c r="D105" s="3"/>
      <c r="E105" s="3"/>
      <c r="F105" s="19"/>
    </row>
    <row r="106" spans="1:6" ht="14.25" customHeight="1">
      <c r="A106" s="1"/>
      <c r="B106" s="2" t="s">
        <v>95</v>
      </c>
      <c r="C106" s="3">
        <v>520000</v>
      </c>
      <c r="D106" s="3">
        <v>570000</v>
      </c>
      <c r="E106" s="3">
        <v>380000</v>
      </c>
      <c r="F106" s="20">
        <f aca="true" t="shared" si="3" ref="F106:F111">+E106/D106%</f>
        <v>66.66666666666667</v>
      </c>
    </row>
    <row r="107" spans="1:6" ht="15" customHeight="1">
      <c r="A107" s="1"/>
      <c r="B107" s="2" t="s">
        <v>31</v>
      </c>
      <c r="C107" s="3">
        <v>0</v>
      </c>
      <c r="D107" s="3">
        <v>271826</v>
      </c>
      <c r="E107" s="3">
        <v>0</v>
      </c>
      <c r="F107" s="20">
        <f t="shared" si="3"/>
        <v>0</v>
      </c>
    </row>
    <row r="108" spans="1:6" ht="13.5" customHeight="1">
      <c r="A108" s="1"/>
      <c r="B108" s="2" t="s">
        <v>96</v>
      </c>
      <c r="C108" s="3">
        <v>14000</v>
      </c>
      <c r="D108" s="3">
        <v>28000</v>
      </c>
      <c r="E108" s="3">
        <v>30000</v>
      </c>
      <c r="F108" s="20">
        <f t="shared" si="3"/>
        <v>107.14285714285714</v>
      </c>
    </row>
    <row r="109" spans="1:6" ht="31.5" customHeight="1">
      <c r="A109" s="1"/>
      <c r="B109" s="2" t="s">
        <v>97</v>
      </c>
      <c r="C109" s="3">
        <v>0</v>
      </c>
      <c r="D109" s="3">
        <v>3000</v>
      </c>
      <c r="E109" s="3">
        <v>0</v>
      </c>
      <c r="F109" s="20">
        <f t="shared" si="3"/>
        <v>0</v>
      </c>
    </row>
    <row r="110" spans="1:6" ht="34.5" customHeight="1">
      <c r="A110" s="1"/>
      <c r="B110" s="2" t="s">
        <v>98</v>
      </c>
      <c r="C110" s="3">
        <v>0</v>
      </c>
      <c r="D110" s="3">
        <v>360000</v>
      </c>
      <c r="E110" s="3">
        <v>360000</v>
      </c>
      <c r="F110" s="20">
        <f t="shared" si="3"/>
        <v>100</v>
      </c>
    </row>
    <row r="111" spans="1:6" ht="13.5" customHeight="1">
      <c r="A111" s="1"/>
      <c r="B111" s="2" t="s">
        <v>99</v>
      </c>
      <c r="C111" s="3">
        <v>0</v>
      </c>
      <c r="D111" s="3">
        <v>40000</v>
      </c>
      <c r="E111" s="3">
        <v>0</v>
      </c>
      <c r="F111" s="20">
        <f t="shared" si="3"/>
        <v>0</v>
      </c>
    </row>
    <row r="112" spans="1:6" ht="12.75">
      <c r="A112" s="1"/>
      <c r="B112" s="2"/>
      <c r="C112" s="3"/>
      <c r="D112" s="3"/>
      <c r="E112" s="3"/>
      <c r="F112" s="20"/>
    </row>
    <row r="113" spans="1:6" ht="22.5">
      <c r="A113" s="28" t="s">
        <v>100</v>
      </c>
      <c r="B113" s="12" t="s">
        <v>101</v>
      </c>
      <c r="C113" s="13">
        <v>0</v>
      </c>
      <c r="D113" s="13">
        <f>D115</f>
        <v>19600</v>
      </c>
      <c r="E113" s="13">
        <v>0</v>
      </c>
      <c r="F113" s="19">
        <v>0</v>
      </c>
    </row>
    <row r="114" spans="1:6" ht="12.75">
      <c r="A114" s="1"/>
      <c r="B114" s="2" t="s">
        <v>14</v>
      </c>
      <c r="C114" s="3"/>
      <c r="D114" s="3"/>
      <c r="E114" s="3"/>
      <c r="F114" s="20"/>
    </row>
    <row r="115" spans="1:6" ht="12.75">
      <c r="A115" s="1"/>
      <c r="B115" s="2" t="s">
        <v>25</v>
      </c>
      <c r="C115" s="3">
        <v>0</v>
      </c>
      <c r="D115" s="3">
        <v>19600</v>
      </c>
      <c r="E115" s="3">
        <v>0</v>
      </c>
      <c r="F115" s="20">
        <v>0</v>
      </c>
    </row>
    <row r="116" spans="1:6" ht="12.75">
      <c r="A116" s="1"/>
      <c r="B116" s="2"/>
      <c r="C116" s="3"/>
      <c r="D116" s="3"/>
      <c r="E116" s="3"/>
      <c r="F116" s="20"/>
    </row>
    <row r="117" spans="1:6" ht="18" customHeight="1">
      <c r="A117" s="11" t="s">
        <v>102</v>
      </c>
      <c r="B117" s="12" t="s">
        <v>103</v>
      </c>
      <c r="C117" s="13">
        <v>629300</v>
      </c>
      <c r="D117" s="13">
        <v>632300</v>
      </c>
      <c r="E117" s="13">
        <f>E119+E120</f>
        <v>429000</v>
      </c>
      <c r="F117" s="19">
        <f>+E117/D117%</f>
        <v>67.84754072433971</v>
      </c>
    </row>
    <row r="118" spans="1:6" ht="12.75">
      <c r="A118" s="1"/>
      <c r="B118" s="2" t="s">
        <v>14</v>
      </c>
      <c r="C118" s="3"/>
      <c r="D118" s="3"/>
      <c r="E118" s="3"/>
      <c r="F118" s="19"/>
    </row>
    <row r="119" spans="1:6" ht="12.75">
      <c r="A119" s="1"/>
      <c r="B119" s="2" t="s">
        <v>25</v>
      </c>
      <c r="C119" s="3">
        <v>0</v>
      </c>
      <c r="D119" s="3">
        <v>3000</v>
      </c>
      <c r="E119" s="3">
        <v>0</v>
      </c>
      <c r="F119" s="19">
        <f>+E119/D119%</f>
        <v>0</v>
      </c>
    </row>
    <row r="120" spans="1:6" ht="14.25" customHeight="1">
      <c r="A120" s="1"/>
      <c r="B120" s="2" t="s">
        <v>104</v>
      </c>
      <c r="C120" s="3">
        <v>629300</v>
      </c>
      <c r="D120" s="3">
        <v>629300</v>
      </c>
      <c r="E120" s="3">
        <v>429000</v>
      </c>
      <c r="F120" s="20">
        <f>+E120/D120%</f>
        <v>68.17098363260766</v>
      </c>
    </row>
    <row r="121" spans="1:6" ht="12.75">
      <c r="A121" s="29"/>
      <c r="B121" s="12" t="s">
        <v>105</v>
      </c>
      <c r="C121" s="25">
        <f>C10+C15+C22+C29+C36+C40+C45+C65+C71+C82+C87+C99+C104+C113+C117</f>
        <v>66311586</v>
      </c>
      <c r="D121" s="25">
        <f>D10+D15+D22+D29+D36+D40+D45+D65+D71+D82+D87+D99+D104+D113+D117</f>
        <v>70421852</v>
      </c>
      <c r="E121" s="25">
        <f>E10+E15+E22+E29+E36+E40+E45+E65+E71+E82+E87+E99+E104+E113+E117</f>
        <v>70793157</v>
      </c>
      <c r="F121" s="26">
        <f>+E121/D121%</f>
        <v>100.5272582152483</v>
      </c>
    </row>
    <row r="122" spans="1:6" ht="12.75">
      <c r="A122" s="1"/>
      <c r="B122" s="2"/>
      <c r="C122" s="3"/>
      <c r="D122" s="3"/>
      <c r="E122" s="3"/>
      <c r="F122" s="30"/>
    </row>
    <row r="123" ht="12.75">
      <c r="D123" t="s">
        <v>106</v>
      </c>
    </row>
    <row r="126" ht="12.75">
      <c r="D126" t="s">
        <v>107</v>
      </c>
    </row>
  </sheetData>
  <mergeCells count="1">
    <mergeCell ref="A6:F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4.00390625" style="0" customWidth="1"/>
    <col min="2" max="2" width="6.25390625" style="0" customWidth="1"/>
    <col min="3" max="3" width="8.75390625" style="0" customWidth="1"/>
    <col min="4" max="4" width="7.00390625" style="0" customWidth="1"/>
    <col min="5" max="5" width="19.75390625" style="0" customWidth="1"/>
    <col min="6" max="6" width="11.00390625" style="0" customWidth="1"/>
    <col min="7" max="7" width="11.125" style="0" customWidth="1"/>
  </cols>
  <sheetData>
    <row r="1" spans="1:9" ht="12.75">
      <c r="A1" t="s">
        <v>0</v>
      </c>
      <c r="F1" s="32" t="s">
        <v>108</v>
      </c>
      <c r="G1" s="32"/>
      <c r="H1" s="32"/>
      <c r="I1" s="32"/>
    </row>
    <row r="2" spans="6:9" ht="12.75">
      <c r="F2" s="32" t="s">
        <v>109</v>
      </c>
      <c r="G2" s="32"/>
      <c r="H2" s="32"/>
      <c r="I2" s="32"/>
    </row>
    <row r="3" spans="6:9" ht="12.75">
      <c r="F3" s="32" t="s">
        <v>3</v>
      </c>
      <c r="G3" s="32"/>
      <c r="H3" s="32"/>
      <c r="I3" s="32"/>
    </row>
    <row r="4" spans="6:9" ht="12.75">
      <c r="F4" s="32" t="s">
        <v>4</v>
      </c>
      <c r="G4" s="32"/>
      <c r="H4" s="32"/>
      <c r="I4" s="32"/>
    </row>
    <row r="6" spans="1:9" ht="12.75">
      <c r="A6" s="33" t="s">
        <v>110</v>
      </c>
      <c r="B6" s="34"/>
      <c r="C6" s="34"/>
      <c r="D6" s="34"/>
      <c r="E6" s="34"/>
      <c r="F6" s="34"/>
      <c r="G6" s="34"/>
      <c r="H6" s="34"/>
      <c r="I6" s="34"/>
    </row>
    <row r="7" spans="1:9" ht="12.75">
      <c r="A7" s="33" t="s">
        <v>111</v>
      </c>
      <c r="B7" s="34"/>
      <c r="C7" s="34"/>
      <c r="D7" s="34"/>
      <c r="E7" s="34"/>
      <c r="F7" s="34"/>
      <c r="G7" s="34"/>
      <c r="H7" s="34"/>
      <c r="I7" s="34"/>
    </row>
    <row r="9" spans="1:7" ht="25.5">
      <c r="A9" s="35" t="s">
        <v>112</v>
      </c>
      <c r="B9" s="35" t="s">
        <v>113</v>
      </c>
      <c r="C9" s="35" t="s">
        <v>114</v>
      </c>
      <c r="D9" s="36" t="s">
        <v>115</v>
      </c>
      <c r="E9" s="35" t="s">
        <v>116</v>
      </c>
      <c r="F9" s="37" t="s">
        <v>117</v>
      </c>
      <c r="G9" s="37" t="s">
        <v>118</v>
      </c>
    </row>
    <row r="10" spans="1:7" ht="12.75">
      <c r="A10" s="38" t="s">
        <v>12</v>
      </c>
      <c r="B10" s="39">
        <v>710</v>
      </c>
      <c r="C10" s="39"/>
      <c r="D10" s="39"/>
      <c r="E10" s="38" t="s">
        <v>119</v>
      </c>
      <c r="F10" s="40">
        <f>F12</f>
        <v>14160</v>
      </c>
      <c r="G10" s="41">
        <f>G13</f>
        <v>14160</v>
      </c>
    </row>
    <row r="11" spans="1:7" ht="33" customHeight="1">
      <c r="A11" s="42"/>
      <c r="B11" s="43">
        <v>710</v>
      </c>
      <c r="C11" s="43">
        <v>71013</v>
      </c>
      <c r="D11" s="43"/>
      <c r="E11" s="44" t="s">
        <v>120</v>
      </c>
      <c r="F11" s="45">
        <v>14160</v>
      </c>
      <c r="G11" s="45">
        <v>14160</v>
      </c>
    </row>
    <row r="12" spans="1:7" ht="76.5" customHeight="1">
      <c r="A12" s="42"/>
      <c r="B12" s="43">
        <v>710</v>
      </c>
      <c r="C12" s="43">
        <v>71013</v>
      </c>
      <c r="D12" s="43">
        <v>2320</v>
      </c>
      <c r="E12" s="44" t="s">
        <v>121</v>
      </c>
      <c r="F12" s="45">
        <v>14160</v>
      </c>
      <c r="G12" s="42"/>
    </row>
    <row r="13" spans="1:7" ht="12.75">
      <c r="A13" s="42"/>
      <c r="B13" s="43"/>
      <c r="C13" s="43"/>
      <c r="D13" s="43">
        <v>4300</v>
      </c>
      <c r="E13" s="42" t="s">
        <v>122</v>
      </c>
      <c r="F13" s="42"/>
      <c r="G13" s="46">
        <v>14160</v>
      </c>
    </row>
    <row r="14" spans="1:7" ht="35.25" customHeight="1">
      <c r="A14" s="39" t="s">
        <v>17</v>
      </c>
      <c r="B14" s="39">
        <v>754</v>
      </c>
      <c r="C14" s="39"/>
      <c r="D14" s="39"/>
      <c r="E14" s="47" t="s">
        <v>123</v>
      </c>
      <c r="F14" s="40">
        <v>21995</v>
      </c>
      <c r="G14" s="40">
        <v>21995</v>
      </c>
    </row>
    <row r="15" spans="1:7" ht="12.75">
      <c r="A15" s="42"/>
      <c r="B15" s="43">
        <v>754</v>
      </c>
      <c r="C15" s="43">
        <v>75414</v>
      </c>
      <c r="D15" s="43"/>
      <c r="E15" s="42" t="s">
        <v>124</v>
      </c>
      <c r="F15" s="45">
        <v>21995</v>
      </c>
      <c r="G15" s="45">
        <f>G17+G18+G19+G20+G21</f>
        <v>21995</v>
      </c>
    </row>
    <row r="16" spans="1:7" ht="76.5" customHeight="1">
      <c r="A16" s="42"/>
      <c r="B16" s="43">
        <v>754</v>
      </c>
      <c r="C16" s="43">
        <v>75414</v>
      </c>
      <c r="D16" s="43">
        <v>2320</v>
      </c>
      <c r="E16" s="44" t="s">
        <v>121</v>
      </c>
      <c r="F16" s="45">
        <v>21995</v>
      </c>
      <c r="G16" s="42"/>
    </row>
    <row r="17" spans="1:7" ht="23.25" customHeight="1">
      <c r="A17" s="42"/>
      <c r="B17" s="43"/>
      <c r="C17" s="43"/>
      <c r="D17" s="43">
        <v>4010</v>
      </c>
      <c r="E17" s="44" t="s">
        <v>125</v>
      </c>
      <c r="F17" s="42"/>
      <c r="G17" s="48">
        <v>16157</v>
      </c>
    </row>
    <row r="18" spans="1:7" ht="21.75" customHeight="1">
      <c r="A18" s="42"/>
      <c r="B18" s="43"/>
      <c r="C18" s="43"/>
      <c r="D18" s="43">
        <v>4040</v>
      </c>
      <c r="E18" s="44" t="s">
        <v>126</v>
      </c>
      <c r="F18" s="42"/>
      <c r="G18" s="48">
        <v>1385</v>
      </c>
    </row>
    <row r="19" spans="1:7" ht="23.25" customHeight="1">
      <c r="A19" s="42"/>
      <c r="B19" s="43"/>
      <c r="C19" s="43"/>
      <c r="D19" s="43">
        <v>4110</v>
      </c>
      <c r="E19" s="49" t="s">
        <v>127</v>
      </c>
      <c r="F19" s="42"/>
      <c r="G19" s="48">
        <v>3023</v>
      </c>
    </row>
    <row r="20" spans="1:7" ht="12.75">
      <c r="A20" s="42"/>
      <c r="B20" s="43"/>
      <c r="C20" s="43"/>
      <c r="D20" s="43">
        <v>4120</v>
      </c>
      <c r="E20" s="42" t="s">
        <v>128</v>
      </c>
      <c r="F20" s="42"/>
      <c r="G20" s="48">
        <v>430</v>
      </c>
    </row>
    <row r="21" spans="1:7" ht="12.75">
      <c r="A21" s="42"/>
      <c r="B21" s="43"/>
      <c r="C21" s="43"/>
      <c r="D21" s="43">
        <v>4270</v>
      </c>
      <c r="E21" s="42" t="s">
        <v>129</v>
      </c>
      <c r="F21" s="42"/>
      <c r="G21" s="45">
        <v>1000</v>
      </c>
    </row>
    <row r="22" spans="1:7" ht="12.75">
      <c r="A22" s="38"/>
      <c r="B22" s="39" t="s">
        <v>130</v>
      </c>
      <c r="C22" s="39"/>
      <c r="D22" s="39"/>
      <c r="E22" s="38"/>
      <c r="F22" s="40">
        <f>F10+F14</f>
        <v>36155</v>
      </c>
      <c r="G22" s="40">
        <f>G10+G14</f>
        <v>36155</v>
      </c>
    </row>
    <row r="25" ht="12.75">
      <c r="F25" t="s">
        <v>106</v>
      </c>
    </row>
    <row r="28" ht="12.75">
      <c r="F28" t="s">
        <v>131</v>
      </c>
    </row>
  </sheetData>
  <mergeCells count="2">
    <mergeCell ref="A6:I6"/>
    <mergeCell ref="A7:I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2004-12-06T11:42:12Z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