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4"/>
  </bookViews>
  <sheets>
    <sheet name="Arkusz1" sheetId="1" r:id="rId1"/>
    <sheet name="Arkusz2" sheetId="2" r:id="rId2"/>
    <sheet name="Arkusz3" sheetId="3" r:id="rId3"/>
    <sheet name="Arkusz5" sheetId="4" r:id="rId4"/>
    <sheet name="Arkusz8" sheetId="5" r:id="rId5"/>
    <sheet name="Arkusz7" sheetId="6" r:id="rId6"/>
    <sheet name="Arkusz6" sheetId="7" r:id="rId7"/>
    <sheet name="Arkusz4" sheetId="8" r:id="rId8"/>
  </sheets>
  <definedNames/>
  <calcPr fullCalcOnLoad="1"/>
</workbook>
</file>

<file path=xl/sharedStrings.xml><?xml version="1.0" encoding="utf-8"?>
<sst xmlns="http://schemas.openxmlformats.org/spreadsheetml/2006/main" count="530" uniqueCount="337">
  <si>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</si>
  <si>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</si>
  <si>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</si>
  <si>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</si>
  <si>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</si>
  <si>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</si>
  <si>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</si>
  <si>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</si>
  <si>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</si>
  <si>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</si>
  <si>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</si>
  <si>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</si>
  <si>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</si>
  <si>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</si>
  <si>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</si>
  <si>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</si>
  <si>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</si>
  <si>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</si>
  <si>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</si>
  <si>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</si>
  <si>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</si>
  <si>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</si>
  <si>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</si>
  <si>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</si>
  <si>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</si>
  <si>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</si>
  <si>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</si>
  <si>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</si>
  <si>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</si>
  <si>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</si>
  <si>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</si>
  <si>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</si>
  <si>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</si>
  <si>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</si>
  <si>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</si>
  <si>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</si>
  <si>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</si>
  <si>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</si>
  <si>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</si>
  <si>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</si>
  <si>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</si>
  <si>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</si>
  <si>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</si>
  <si>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</si>
  <si>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</si>
  <si>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</si>
  <si>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</si>
  <si>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</si>
  <si>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</si>
  <si>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</si>
  <si>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</si>
  <si>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</si>
  <si>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</si>
  <si>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</si>
  <si>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</si>
  <si>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</si>
  <si>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</si>
  <si>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</si>
  <si>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</si>
  <si>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</si>
  <si>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</si>
  <si>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</si>
  <si>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</si>
  <si>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</si>
  <si>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</si>
  <si>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</si>
  <si>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</si>
  <si>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</si>
  <si>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</si>
  <si>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</si>
  <si>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</si>
  <si>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</si>
  <si>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</si>
  <si>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</si>
  <si>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</si>
  <si>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</si>
  <si>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</si>
  <si>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</si>
  <si>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</si>
  <si>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</si>
  <si>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</si>
  <si>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</si>
  <si>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</si>
  <si>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</si>
  <si>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</si>
  <si>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</si>
  <si>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</si>
  <si>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</si>
  <si>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</si>
  <si>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</si>
  <si>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</si>
  <si>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</si>
  <si>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</si>
  <si>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</si>
  <si>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</si>
  <si>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</si>
  <si>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</si>
  <si>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</si>
  <si>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</si>
  <si>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</si>
  <si>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</si>
  <si>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</si>
  <si>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</si>
  <si>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</si>
  <si>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</si>
  <si>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</si>
  <si>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</si>
  <si>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</si>
  <si>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</si>
  <si>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</si>
  <si>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</si>
  <si>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</si>
  <si>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</si>
  <si>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</si>
  <si>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</si>
  <si>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</si>
  <si>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</si>
  <si>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</si>
  <si>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</si>
  <si>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</si>
  <si>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</si>
  <si>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</si>
  <si>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</si>
  <si>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</si>
  <si>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</si>
  <si>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</si>
  <si>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</si>
  <si>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</si>
  <si>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</si>
  <si>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</si>
  <si>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</si>
  <si>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</si>
  <si>
    <t>Załącznik Nr 6</t>
  </si>
  <si>
    <t>WYKAZ WYDATKÓW MAJĄTKOWYCH DO PROJEKTU BUDŻETU NA ROK 2005</t>
  </si>
  <si>
    <t>Dział, rozdział, nazwa zadania</t>
  </si>
  <si>
    <t>Zakres rzeczowy</t>
  </si>
  <si>
    <t>Okres realizacji</t>
  </si>
  <si>
    <t>rozdz.60014 Drogi publiczne powiatowe</t>
  </si>
  <si>
    <t xml:space="preserve">budowa chodnika przy ul.Lipowskiej wraz z kanalizacją deszczową </t>
  </si>
  <si>
    <t xml:space="preserve">budowa kanalizacji deszczowej na dł. 1380 m, budowa chodnika jednostronnego o szer. 2 m z betonowej kostki brukowej 1 430 m </t>
  </si>
  <si>
    <t>rozdz.60016 Drogi publiczne gminne</t>
  </si>
  <si>
    <t xml:space="preserve">asfaltowanie ul.Podwale w Ligocie </t>
  </si>
  <si>
    <t>wykonanie podbudowy i nawierzchni utwardzonej wraz z odwodnieniem powierzchniowym na dł. 400 m.</t>
  </si>
  <si>
    <t>asfaltowanie ul.Winogronowej w Zabrzegu</t>
  </si>
  <si>
    <t>korytowanie, podbudowa tłuczniowa, nawierzchnia asfaltowa na dł. 160m.</t>
  </si>
  <si>
    <t>przebudowa ul.Modrzewiowej w Ligocie</t>
  </si>
  <si>
    <t>wykonanie podbudowy i nawierzchni utwardzonej wraz z odwodnieniem powierzchniowym na dł. 200 m.</t>
  </si>
  <si>
    <t>przebudowa ul.Woźniackiej w Bronowie - projekt</t>
  </si>
  <si>
    <t>projekt budowlany</t>
  </si>
  <si>
    <t>przebudowa ul.Rybackiej w Ligocie</t>
  </si>
  <si>
    <t>wykonanie podbudowy i nawierzchni utwardzonej wraz z odwodnieniem powierzchniowym</t>
  </si>
  <si>
    <t>budowa parkingów przy ul.Ks.K.Janoszka i ul.Ks.J.Londzina w Zabrzegu</t>
  </si>
  <si>
    <t xml:space="preserve">korytowanie, podbudowa, ułożenie krawężników i kostki brukowej betonowej 1 000 m2 (kościół i cmentarz) </t>
  </si>
  <si>
    <t>przebudowa ul. Z.Krasińskiego w Czechowicach-Dziedzicach</t>
  </si>
  <si>
    <t>przebudowa jezdni i chodników oraz budowa kanalizacji sanitarnej wraz z przyłączami na dł.161 m.</t>
  </si>
  <si>
    <t>przebudowa ul.Krótkiej w Czechowicach-Dziedzicach- projekt</t>
  </si>
  <si>
    <t>przebudowa ul. Klasztornej w Czechowicach-Dziedzicach - projekt</t>
  </si>
  <si>
    <t>Przebudowa ul.Piłsudskiego na odcinku od ul.M.Konopnickiej do ul.Targowej</t>
  </si>
  <si>
    <t>projekt, wykupy terenu</t>
  </si>
  <si>
    <t>rozdz.70004 Różne jednostki obsługi gospodarki mieszkaniowej</t>
  </si>
  <si>
    <t>budowa budynku z lokalami socjalnymi</t>
  </si>
  <si>
    <t xml:space="preserve">roboty ziemne, wykonanie ław fundamentowych, roboty murowe, betonowe, tynkarskie, izolacyjne, montaż stolarki okiennej i drzwiowej, roboty wykończeniowe, dekarskie (wykonanie 96 lokali socjalnych) </t>
  </si>
  <si>
    <t>2005r.</t>
  </si>
  <si>
    <t>zakup i montaż automatyki pogodowej do budynku przy ul.I.Łukasiewicza 3</t>
  </si>
  <si>
    <t xml:space="preserve"> 2005r.</t>
  </si>
  <si>
    <t>adaptacja budynku przy ul.J.Kochanowskiego na lokale socjalne</t>
  </si>
  <si>
    <t xml:space="preserve">budowa 2 wewnętrznych klatek schodowych, podniesienie posadzek parteru, obniżenie sufitów, budowa nowych ścianek działowych, wymiana stolarki okiennej i drzwiowej, uzupełnienie kominów, docieplenie ścian, wykonanie instalacji elektrycznej, wod.-kan., gazowej (wykonanie 22 lokali socjalnych) </t>
  </si>
  <si>
    <t>rozdz.75011 Urzędy wojewódzkie</t>
  </si>
  <si>
    <t>zakup nowej wersji programu dla USC</t>
  </si>
  <si>
    <t>rozdz.75023 Urzędy gmin (miast i miast na prawach powiatu)</t>
  </si>
  <si>
    <t>zestawy komputerowe z oprogramowaniem</t>
  </si>
  <si>
    <t>wymiana kotla c.o. w budynku przy Pl. 1 Maja 1</t>
  </si>
  <si>
    <t>przebudowa systemu alarmowego w budynku przy Pl. 1 Maja 1</t>
  </si>
  <si>
    <t>rozdz.80101 Szkoły podstawowe</t>
  </si>
  <si>
    <t xml:space="preserve">budowa sali gimnastycznej w SP Nr 5  w Czechowicach-Dziedzicach </t>
  </si>
  <si>
    <t>budowa sali gimnastycznej wraz z zapleczem szatniowym - rozpoczęcie</t>
  </si>
  <si>
    <t>zakup odkurzacza czyszcząco-myjącego do ZSP Nr 1</t>
  </si>
  <si>
    <t>1 szt.</t>
  </si>
  <si>
    <t>zakup kosiarki samobieżnej do SP Nr 2</t>
  </si>
  <si>
    <t>zakup kserokopiarki do SP Nr 4</t>
  </si>
  <si>
    <t>zakup kserokopiarki do SP Nr 3 w Ligocie</t>
  </si>
  <si>
    <t>zakup komputera z drukarką do SP Nr 2 w Ligocie</t>
  </si>
  <si>
    <t>rozdz.80104 Przedszkola</t>
  </si>
  <si>
    <t>zakup kuchni gazowej z piekarnikiem do PP Nr 2</t>
  </si>
  <si>
    <t xml:space="preserve">zakup komputera z drukarką do PP Nr 3 </t>
  </si>
  <si>
    <t>zakup kuchni gazowej z piekarnikiem do PP Nr 5</t>
  </si>
  <si>
    <t>zakup patelni elektrycznej do PP Nr 8</t>
  </si>
  <si>
    <t>zakup jarzyniarki do PP Nr 10</t>
  </si>
  <si>
    <t>zakup patelni elektrycznej do PP Nr 11</t>
  </si>
  <si>
    <t>rozdz.80110 Gimnazja</t>
  </si>
  <si>
    <t>budowa sali gimnastycznej w Gimnazjum Nr 2 w Czechowicach-Dziedzicach</t>
  </si>
  <si>
    <t>budowa sali gimnastycznej wraz z łącznikiem, drogami wewnętrznymi i infrastrukturą techniczną - rozpoczęcie</t>
  </si>
  <si>
    <t>zakup kserokopiarki do Gimnazjum Nr 1</t>
  </si>
  <si>
    <t>zakup kserokopiarki do ZS w Zabrzegu</t>
  </si>
  <si>
    <t>rozdz.80114 Zespoły obsługi ekonomiczno-administracyjnej szkół</t>
  </si>
  <si>
    <t>zakup 2 zestawów komputerowych z oprogramowaniem</t>
  </si>
  <si>
    <t>rozdz.85219 Ośrodki pomocy społecznej</t>
  </si>
  <si>
    <t>zakup kserokopiarki</t>
  </si>
  <si>
    <t>rozdz.85401 Świetlice szkolne</t>
  </si>
  <si>
    <t>zakup piekarnika do Gimnazjum Nr 1</t>
  </si>
  <si>
    <t>zakup kuchni gazowej z piekarnikiem elektrycznym do SP Nr 2</t>
  </si>
  <si>
    <t xml:space="preserve">zakup zmywarko-wyparzacza do SP Nr 3 </t>
  </si>
  <si>
    <t xml:space="preserve">zakup zmywarko-wyparzacza do SP Nr 7 </t>
  </si>
  <si>
    <t>zakup kuchni gazowej z piekarnikiem do SP Nr 2 Ligota</t>
  </si>
  <si>
    <t>rozdz.90001 Gospodarka ściekowa i ochrona wód</t>
  </si>
  <si>
    <t>budowa kanalizacji sanitarnej w rej.ul.Falistej, ul.Łukowej, ul.I.Łukasiewicza II etap</t>
  </si>
  <si>
    <t>budowa ok.7 km sieci, o 400/300/200/160</t>
  </si>
  <si>
    <t>rozdz.92604 Instytucje kultury fizycznej</t>
  </si>
  <si>
    <t>zakup 2 zestawów komputerowych z oprogramowaniem i urządzeniami peryferyjnymi</t>
  </si>
  <si>
    <t>2 zestawy</t>
  </si>
  <si>
    <t>Wykonanie niezależnego przyłącza wody do MOSiR wg projektu</t>
  </si>
  <si>
    <t>wykonanie przyłącza wody od ul.Legionów do budynku MOSiR z pominięciem odbiorców prywatnych</t>
  </si>
  <si>
    <t>RAZEM:</t>
  </si>
  <si>
    <t>Załącznik Nr 8</t>
  </si>
  <si>
    <t xml:space="preserve">z dnia </t>
  </si>
  <si>
    <t>PODZIAŁ ŚRODKÓW NA JEDNOSTKI POMOCNICZE NA 2005 ROK</t>
  </si>
  <si>
    <t>Obszar ogółem: 66,42 km2</t>
  </si>
  <si>
    <t>Ludność ogółem:</t>
  </si>
  <si>
    <t>43015 osób</t>
  </si>
  <si>
    <t>Przyznana dotacja</t>
  </si>
  <si>
    <t>wg ludności</t>
  </si>
  <si>
    <t xml:space="preserve">na 1 mieszkańca </t>
  </si>
  <si>
    <t>wg obszaru</t>
  </si>
  <si>
    <t xml:space="preserve">na 1 km2 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</si>
  <si>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</si>
  <si>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</si>
  <si>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</si>
  <si>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</si>
  <si>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</si>
  <si>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</si>
  <si>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</si>
  <si>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</si>
  <si>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</si>
  <si>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"Osiedle Czechowice Górne"</t>
  </si>
  <si>
    <t>Rada Sołecka Bronów</t>
  </si>
  <si>
    <t xml:space="preserve"> </t>
  </si>
  <si>
    <t>Rada Sołecka Ligota</t>
  </si>
  <si>
    <t>Rada Sołecka Zabrzeg</t>
  </si>
  <si>
    <t>rozdz.60095 Pozostała dzialalność</t>
  </si>
  <si>
    <t>rozdz.75095 Pozostała działalność</t>
  </si>
  <si>
    <t>Załącznik Nr 10</t>
  </si>
  <si>
    <t>PLAN FINANSOWY SAMORZĄDOWYCH INSTYTUCJI KULTURY</t>
  </si>
  <si>
    <t>Nazwa gminnych instytucji kultury</t>
  </si>
  <si>
    <t>Klasyfikacja</t>
  </si>
  <si>
    <t>Stan środków na pocz. roku</t>
  </si>
  <si>
    <t xml:space="preserve">Przychody </t>
  </si>
  <si>
    <t xml:space="preserve">Wydatki </t>
  </si>
  <si>
    <t>Dotacje na inwestycje</t>
  </si>
  <si>
    <t>Dz. Rozdz.</t>
  </si>
  <si>
    <t>Przychody własne</t>
  </si>
  <si>
    <t>Dotacje</t>
  </si>
  <si>
    <t>Ogółem</t>
  </si>
  <si>
    <t>Wydatki bieżące w tym:</t>
  </si>
  <si>
    <t>Płace z pochodnymi</t>
  </si>
  <si>
    <t>Remonty kapitalne</t>
  </si>
  <si>
    <t>Miejski Dom Kultury</t>
  </si>
  <si>
    <t>921  92109</t>
  </si>
  <si>
    <t>Plan finansowy na 2004r.</t>
  </si>
  <si>
    <t>Plan finansowy na 2005r.</t>
  </si>
  <si>
    <t>% (poz. 3:2)</t>
  </si>
  <si>
    <t>Miejska Biblioteka Publiczna</t>
  </si>
  <si>
    <t>921  92116</t>
  </si>
  <si>
    <t>% (poz.3:2)</t>
  </si>
  <si>
    <t>Razem 2004r.</t>
  </si>
  <si>
    <t xml:space="preserve">        Marek Dopierała</t>
  </si>
  <si>
    <t>Załącznik Nr 12</t>
  </si>
  <si>
    <t xml:space="preserve">do Uchwały budżetowej Nr </t>
  </si>
  <si>
    <t>PRZYCHODY I WYDATKI STANOWIĄCE KOSZTY ŚRODKÓW SPECJALNYCH</t>
  </si>
  <si>
    <t>Nazwa środka specjalnego</t>
  </si>
  <si>
    <t>Klasyfikacja Dz.  Rozdz.</t>
  </si>
  <si>
    <t>Planowany stan środków na 1.01.2005r.</t>
  </si>
  <si>
    <t>Planowane przychody</t>
  </si>
  <si>
    <t>Planowany stan środków na 31.12.2005r.</t>
  </si>
  <si>
    <t>Z tytułu opłat wnoszonych za zajęcie pasa  drogowego</t>
  </si>
  <si>
    <t>Dz.600 rozdz.60016</t>
  </si>
  <si>
    <t>Z tytułu opłat wnoszonych przez uczniów na zakup surwoców służących do przygotowania posiłków w przedszkolach</t>
  </si>
  <si>
    <t>Dz.801 rozdz.80104</t>
  </si>
  <si>
    <t xml:space="preserve">Z tytułu opłat wnoszonych przez uczniów na zakup surwoców służących do przygotowania posiłków w stołówkach szkolnych </t>
  </si>
  <si>
    <t>Dz.854 rozdz.85401</t>
  </si>
  <si>
    <t xml:space="preserve">Załącznik Nr 9
do uchwały budżetowej Nr 
Rady Miejskiej w Czechowicach-Dziedzicach
z dnia </t>
  </si>
  <si>
    <t>PRZYCHODY I WYDATKI ZAKŁADÓW BUDŻETOWYCH W 2005 ROKU</t>
  </si>
  <si>
    <t>Nazwa zakładu budżetowego</t>
  </si>
  <si>
    <t>Klasyfikacja Budżetowa</t>
  </si>
  <si>
    <t>Stan środków obrotowych na 01.01.2005r.</t>
  </si>
  <si>
    <t>Przychody</t>
  </si>
  <si>
    <t>Wydatki</t>
  </si>
  <si>
    <t>Stan środków obrotowych na 31.12.2005r.</t>
  </si>
  <si>
    <t>Razem dochody</t>
  </si>
  <si>
    <t>Razem wydatki</t>
  </si>
  <si>
    <t>Wpłaty do budżetu</t>
  </si>
  <si>
    <t>Wydatki inwestycyjne</t>
  </si>
  <si>
    <t>przedmiotowe</t>
  </si>
  <si>
    <t>celowe</t>
  </si>
  <si>
    <t>Przedsiębiorstwo Komunikacji Miejskiej</t>
  </si>
  <si>
    <t>RAZEM</t>
  </si>
  <si>
    <t>Ogółem wozokilometrów</t>
  </si>
  <si>
    <t>Ogółem koszty działalności</t>
  </si>
  <si>
    <t>Koszt 1 wozokilometra</t>
  </si>
  <si>
    <t>Wpływy własne</t>
  </si>
  <si>
    <t>Dotacja</t>
  </si>
  <si>
    <t xml:space="preserve">       Marek  Dopierała</t>
  </si>
  <si>
    <t xml:space="preserve">Załącznik Nr 5
do uchwały budżetowej Nr
Rady Miejskiej w Czechowicach-Dziedzicach
z dnia </t>
  </si>
  <si>
    <t>ZESTAWIENIE DOCHODÓW I WYDATKÓW ORAZ ŹRÓDEŁ FINANSOWANIA 
DEFICYTU BUDŻETOWEGO W 2005 ROKU</t>
  </si>
  <si>
    <t xml:space="preserve">Kwota zł </t>
  </si>
  <si>
    <t>I.</t>
  </si>
  <si>
    <t>DOCHODY BUDŻETU</t>
  </si>
  <si>
    <t>II.</t>
  </si>
  <si>
    <t>WYDATKI BUDŻETU</t>
  </si>
  <si>
    <t>III.</t>
  </si>
  <si>
    <t>DEFICYT BUDŻETOWY (I-II)</t>
  </si>
  <si>
    <t>IV.</t>
  </si>
  <si>
    <t>FINANSOWANIE DEFICYTU BUDŻETOWEGO (1-2)</t>
  </si>
  <si>
    <t>Przychody ogółem:
z tego:</t>
  </si>
  <si>
    <t>A.</t>
  </si>
  <si>
    <t>wolne środki</t>
  </si>
  <si>
    <t>B.</t>
  </si>
  <si>
    <t xml:space="preserve">z kredytów </t>
  </si>
  <si>
    <t>C.</t>
  </si>
  <si>
    <t>z pożyczek</t>
  </si>
  <si>
    <t>Rozchody ogółem
z tego:</t>
  </si>
  <si>
    <t>Spłata kredytów</t>
  </si>
  <si>
    <t>Spłata pożyczek</t>
  </si>
  <si>
    <t>PRZYCHODY:</t>
  </si>
  <si>
    <t>Pożyczki i kredyty krajowe:</t>
  </si>
  <si>
    <t>Pożyczki:</t>
  </si>
  <si>
    <t>Budowa kanalizacji sanitarnej w rejonie ul.Falistej</t>
  </si>
  <si>
    <t>ul.Łukowej, ul.I.Łukasiewicza - II etap</t>
  </si>
  <si>
    <t>Kredyty:</t>
  </si>
  <si>
    <t>Budowa budynku z lokalami socjalnymi</t>
  </si>
  <si>
    <t>Adaptacja budynku przy ul.J.Kochanowskiego</t>
  </si>
  <si>
    <t>na lokale socjalne</t>
  </si>
  <si>
    <t>Budowa chodnika przy ul.Lipowskiej wraz</t>
  </si>
  <si>
    <t>z kanalizacją deszczową</t>
  </si>
  <si>
    <t>Budowa sali gimnastycznej w SP Nr 5</t>
  </si>
  <si>
    <t>w Czechowicach-Dziedzicach</t>
  </si>
  <si>
    <t>ul.Łukowej, ul.Łukasiewicza - II etap</t>
  </si>
  <si>
    <t xml:space="preserve">       Marek     Dopierała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</si>
</sst>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_ ;[Red]\-#,##0\ 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66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97" t="s">
        <v>5</v>
      </c>
      <c r="B6" s="97"/>
      <c r="C6" s="97"/>
      <c r="D6" s="97"/>
      <c r="E6" s="97"/>
      <c r="F6" s="97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3" sqref="A3"/>
    </sheetView>
  </sheetViews>
  <sheetFormatPr defaultColWidth="9.00390625" defaultRowHeight="12.75"/>
  <cols>
    <col min="6" max="6" width="10.25390625" style="0" customWidth="1"/>
  </cols>
  <sheetData>
    <row r="1" spans="1:9" ht="12.75">
      <c r="A1" t="s">
        <v>0</v>
      </c>
      <c r="F1" s="31" t="s">
        <v>213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214</v>
      </c>
      <c r="G4" s="31"/>
      <c r="H4" s="31"/>
      <c r="I4" s="31"/>
    </row>
    <row r="6" spans="1:9" ht="12.75">
      <c r="A6" s="98" t="s">
        <v>215</v>
      </c>
      <c r="B6" s="99"/>
      <c r="C6" s="99"/>
      <c r="D6" s="99"/>
      <c r="E6" s="99"/>
      <c r="F6" s="99"/>
      <c r="G6" s="99"/>
      <c r="H6" s="99"/>
      <c r="I6" s="99"/>
    </row>
    <row r="8" spans="1:9" ht="12.75">
      <c r="A8" s="62" t="s">
        <v>216</v>
      </c>
      <c r="B8" s="62"/>
      <c r="C8" s="62"/>
      <c r="D8" s="62"/>
      <c r="E8" s="62"/>
      <c r="F8" s="62" t="s">
        <v>217</v>
      </c>
      <c r="G8" s="62"/>
      <c r="H8" s="63" t="s">
        <v>218</v>
      </c>
      <c r="I8" s="62"/>
    </row>
    <row r="9" spans="1:9" ht="12.75">
      <c r="A9" s="62"/>
      <c r="B9" s="62"/>
      <c r="C9" s="62"/>
      <c r="D9" s="62"/>
      <c r="E9" s="62"/>
      <c r="F9" s="62"/>
      <c r="G9" s="62"/>
      <c r="H9" s="62"/>
      <c r="I9" s="62"/>
    </row>
    <row r="10" spans="1:9" ht="12.75">
      <c r="A10" s="62" t="s">
        <v>219</v>
      </c>
      <c r="B10" s="62"/>
      <c r="C10" s="64">
        <v>630000</v>
      </c>
      <c r="D10" s="62"/>
      <c r="E10" s="62"/>
      <c r="F10" s="62"/>
      <c r="G10" s="62"/>
      <c r="H10" s="62"/>
      <c r="I10" s="62"/>
    </row>
    <row r="11" spans="1:9" ht="12.75">
      <c r="A11" s="62" t="s">
        <v>220</v>
      </c>
      <c r="B11" s="62"/>
      <c r="C11" s="65">
        <v>315000</v>
      </c>
      <c r="D11" s="62"/>
      <c r="E11" s="62"/>
      <c r="F11" s="62" t="s">
        <v>221</v>
      </c>
      <c r="G11" s="62"/>
      <c r="H11" s="62">
        <v>7.3068</v>
      </c>
      <c r="I11" s="62"/>
    </row>
    <row r="12" spans="1:9" ht="12.75">
      <c r="A12" s="62" t="s">
        <v>222</v>
      </c>
      <c r="B12" s="62"/>
      <c r="C12" s="65">
        <v>315000</v>
      </c>
      <c r="D12" s="62"/>
      <c r="E12" s="62"/>
      <c r="F12" s="62" t="s">
        <v>223</v>
      </c>
      <c r="G12" s="66"/>
      <c r="H12" s="66">
        <v>4742.55</v>
      </c>
      <c r="I12" s="62"/>
    </row>
    <row r="13" spans="1:9" ht="12.75">
      <c r="A13" s="62"/>
      <c r="B13" s="62"/>
      <c r="C13" s="65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5"/>
      <c r="D14" s="62"/>
      <c r="E14" s="62"/>
      <c r="F14" s="62"/>
      <c r="G14" s="62"/>
      <c r="H14" s="62"/>
      <c r="I14" s="62"/>
    </row>
    <row r="15" spans="1:9" ht="12.75">
      <c r="A15" s="62" t="s">
        <v>224</v>
      </c>
      <c r="B15" s="62"/>
      <c r="C15" s="62"/>
      <c r="D15" s="62"/>
      <c r="E15" s="62" t="s">
        <v>220</v>
      </c>
      <c r="F15" s="67">
        <v>36878</v>
      </c>
      <c r="G15" s="62"/>
      <c r="H15" s="62"/>
      <c r="I15" s="62"/>
    </row>
    <row r="16" spans="1:9" ht="12.75">
      <c r="A16" s="62"/>
      <c r="B16" s="62"/>
      <c r="C16" s="62"/>
      <c r="D16" s="62"/>
      <c r="E16" s="62" t="s">
        <v>222</v>
      </c>
      <c r="F16" s="67">
        <v>21104</v>
      </c>
      <c r="G16" s="62"/>
      <c r="H16" s="62"/>
      <c r="I16" s="62"/>
    </row>
    <row r="17" spans="1:9" ht="12.75">
      <c r="A17" s="62"/>
      <c r="B17" s="62"/>
      <c r="C17" s="62"/>
      <c r="D17" s="62"/>
      <c r="E17" s="62" t="s">
        <v>225</v>
      </c>
      <c r="F17" s="67">
        <f>F15+F16</f>
        <v>57982</v>
      </c>
      <c r="G17" s="62"/>
      <c r="H17" s="62"/>
      <c r="I17" s="62"/>
    </row>
    <row r="18" spans="1:9" ht="12.75">
      <c r="A18" s="62"/>
      <c r="B18" s="62"/>
      <c r="C18" s="62"/>
      <c r="D18" s="62"/>
      <c r="E18" s="62"/>
      <c r="F18" s="67"/>
      <c r="G18" s="62"/>
      <c r="H18" s="62"/>
      <c r="I18" s="62"/>
    </row>
    <row r="19" spans="1:9" ht="12.75">
      <c r="A19" s="62" t="s">
        <v>226</v>
      </c>
      <c r="B19" s="62"/>
      <c r="C19" s="62"/>
      <c r="D19" s="62"/>
      <c r="E19" s="62" t="s">
        <v>220</v>
      </c>
      <c r="F19" s="67">
        <v>29542</v>
      </c>
      <c r="G19" s="62"/>
      <c r="H19" s="62"/>
      <c r="I19" s="62"/>
    </row>
    <row r="20" spans="1:9" ht="12.75">
      <c r="A20" s="62"/>
      <c r="B20" s="62"/>
      <c r="C20" s="62"/>
      <c r="D20" s="62"/>
      <c r="E20" s="62" t="s">
        <v>222</v>
      </c>
      <c r="F20" s="67">
        <v>10339</v>
      </c>
      <c r="G20" s="62"/>
      <c r="H20" s="62"/>
      <c r="I20" s="62"/>
    </row>
    <row r="21" spans="1:9" ht="12.75">
      <c r="A21" s="62"/>
      <c r="B21" s="62"/>
      <c r="C21" s="62"/>
      <c r="D21" s="62"/>
      <c r="E21" s="62" t="s">
        <v>225</v>
      </c>
      <c r="F21" s="67">
        <f>F19+F20</f>
        <v>39881</v>
      </c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7"/>
      <c r="G22" s="62"/>
      <c r="H22" s="62"/>
      <c r="I22" s="62"/>
    </row>
    <row r="23" spans="1:9" ht="12.75">
      <c r="A23" s="62" t="s">
        <v>227</v>
      </c>
      <c r="B23" s="62"/>
      <c r="C23" s="62"/>
      <c r="D23" s="62"/>
      <c r="E23" s="62" t="s">
        <v>220</v>
      </c>
      <c r="F23" s="67">
        <v>38872</v>
      </c>
      <c r="G23" s="62"/>
      <c r="H23" s="62"/>
      <c r="I23" s="62"/>
    </row>
    <row r="24" spans="1:9" ht="12.75">
      <c r="A24" s="62"/>
      <c r="B24" s="62"/>
      <c r="C24" s="62"/>
      <c r="D24" s="62"/>
      <c r="E24" s="62" t="s">
        <v>222</v>
      </c>
      <c r="F24" s="67">
        <v>4648</v>
      </c>
      <c r="G24" s="62"/>
      <c r="H24" s="62"/>
      <c r="I24" s="62"/>
    </row>
    <row r="25" spans="1:9" ht="12.75">
      <c r="A25" s="62"/>
      <c r="B25" s="62"/>
      <c r="C25" s="62"/>
      <c r="D25" s="62"/>
      <c r="E25" s="62" t="s">
        <v>225</v>
      </c>
      <c r="F25" s="67">
        <f>F23+F24</f>
        <v>43520</v>
      </c>
      <c r="G25" s="62"/>
      <c r="H25" s="62"/>
      <c r="I25" s="62"/>
    </row>
    <row r="26" spans="1:9" ht="12.75">
      <c r="A26" s="62"/>
      <c r="B26" s="62"/>
      <c r="C26" s="62"/>
      <c r="D26" s="62"/>
      <c r="E26" s="62"/>
      <c r="F26" s="67"/>
      <c r="G26" s="62"/>
      <c r="H26" s="62"/>
      <c r="I26" s="62"/>
    </row>
    <row r="27" spans="1:9" ht="12.75">
      <c r="A27" s="62" t="s">
        <v>228</v>
      </c>
      <c r="B27" s="62"/>
      <c r="C27" s="62"/>
      <c r="D27" s="62"/>
      <c r="E27" s="62" t="s">
        <v>220</v>
      </c>
      <c r="F27" s="67">
        <v>9718</v>
      </c>
      <c r="G27" s="62"/>
      <c r="H27" s="62"/>
      <c r="I27" s="62"/>
    </row>
    <row r="28" spans="1:9" ht="12.75">
      <c r="A28" s="62"/>
      <c r="B28" s="62"/>
      <c r="C28" s="62"/>
      <c r="D28" s="62"/>
      <c r="E28" s="62" t="s">
        <v>222</v>
      </c>
      <c r="F28" s="67">
        <v>15413</v>
      </c>
      <c r="G28" s="62"/>
      <c r="H28" s="62"/>
      <c r="I28" s="62"/>
    </row>
    <row r="29" spans="1:9" ht="12.75">
      <c r="A29" s="62"/>
      <c r="B29" s="62"/>
      <c r="C29" s="62"/>
      <c r="D29" s="62"/>
      <c r="E29" s="62" t="s">
        <v>225</v>
      </c>
      <c r="F29" s="67">
        <f>F27+F28</f>
        <v>25131</v>
      </c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7"/>
      <c r="G30" s="62"/>
      <c r="H30" s="62"/>
      <c r="I30" s="62"/>
    </row>
    <row r="31" spans="1:9" ht="12.75">
      <c r="A31" s="62" t="s">
        <v>229</v>
      </c>
      <c r="B31" s="62"/>
      <c r="C31" s="62"/>
      <c r="D31" s="62"/>
      <c r="E31" s="62" t="s">
        <v>220</v>
      </c>
      <c r="F31" s="67">
        <v>47275</v>
      </c>
      <c r="G31" s="62"/>
      <c r="H31" s="62"/>
      <c r="I31" s="62"/>
    </row>
    <row r="32" spans="1:9" ht="12.75">
      <c r="A32" s="62"/>
      <c r="B32" s="62"/>
      <c r="C32" s="62"/>
      <c r="D32" s="62"/>
      <c r="E32" s="62" t="s">
        <v>222</v>
      </c>
      <c r="F32" s="67">
        <v>9343</v>
      </c>
      <c r="G32" s="62"/>
      <c r="H32" s="62"/>
      <c r="I32" s="62"/>
    </row>
    <row r="33" spans="1:9" ht="12.75">
      <c r="A33" s="62"/>
      <c r="B33" s="62"/>
      <c r="C33" s="62"/>
      <c r="D33" s="62"/>
      <c r="E33" s="62" t="s">
        <v>225</v>
      </c>
      <c r="F33" s="67">
        <f>F31+F32</f>
        <v>56618</v>
      </c>
      <c r="G33" s="62"/>
      <c r="H33" s="62"/>
      <c r="I33" s="62"/>
    </row>
    <row r="34" spans="1:9" ht="12.75">
      <c r="A34" s="62"/>
      <c r="B34" s="62"/>
      <c r="C34" s="62"/>
      <c r="D34" s="62"/>
      <c r="E34" s="62"/>
      <c r="F34" s="67"/>
      <c r="G34" s="62"/>
      <c r="H34" s="62"/>
      <c r="I34" s="62"/>
    </row>
    <row r="35" spans="1:9" ht="12.75">
      <c r="A35" s="62" t="s">
        <v>230</v>
      </c>
      <c r="B35" s="62"/>
      <c r="C35" s="62"/>
      <c r="D35" s="62"/>
      <c r="E35" s="62" t="s">
        <v>220</v>
      </c>
      <c r="F35" s="67">
        <v>26159</v>
      </c>
      <c r="G35" s="62"/>
      <c r="H35" s="62"/>
      <c r="I35" s="62"/>
    </row>
    <row r="36" spans="1:9" ht="12.75">
      <c r="A36" s="62"/>
      <c r="B36" s="62"/>
      <c r="C36" s="62"/>
      <c r="D36" s="62"/>
      <c r="E36" s="62" t="s">
        <v>222</v>
      </c>
      <c r="F36" s="67">
        <v>2371</v>
      </c>
      <c r="G36" s="62"/>
      <c r="H36" s="62"/>
      <c r="I36" s="62"/>
    </row>
    <row r="37" spans="1:9" ht="12.75">
      <c r="A37" s="62"/>
      <c r="B37" s="62"/>
      <c r="C37" s="62"/>
      <c r="D37" s="62"/>
      <c r="E37" s="62" t="s">
        <v>225</v>
      </c>
      <c r="F37" s="67">
        <f>F35+F36</f>
        <v>28530</v>
      </c>
      <c r="G37" s="62"/>
      <c r="H37" s="62"/>
      <c r="I37" s="62"/>
    </row>
    <row r="38" spans="1:9" ht="12.75">
      <c r="A38" s="62"/>
      <c r="B38" s="62"/>
      <c r="C38" s="62"/>
      <c r="D38" s="62"/>
      <c r="E38" s="62"/>
      <c r="F38" s="67"/>
      <c r="G38" s="62"/>
      <c r="H38" s="62"/>
      <c r="I38" s="62"/>
    </row>
    <row r="39" spans="1:9" ht="12.75">
      <c r="A39" s="62" t="s">
        <v>231</v>
      </c>
      <c r="B39" s="62"/>
      <c r="C39" s="62"/>
      <c r="D39" s="62"/>
      <c r="E39" s="62" t="s">
        <v>220</v>
      </c>
      <c r="F39" s="67">
        <v>18925</v>
      </c>
      <c r="G39" s="62"/>
      <c r="H39" s="62"/>
      <c r="I39" s="62"/>
    </row>
    <row r="40" spans="1:9" ht="12.75">
      <c r="A40" s="62"/>
      <c r="B40" s="62"/>
      <c r="C40" s="62"/>
      <c r="D40" s="62"/>
      <c r="E40" s="62" t="s">
        <v>222</v>
      </c>
      <c r="F40" s="67">
        <v>18781</v>
      </c>
      <c r="G40" s="62"/>
      <c r="H40" s="62"/>
      <c r="I40" s="62"/>
    </row>
    <row r="41" spans="1:9" ht="12.75">
      <c r="A41" s="62"/>
      <c r="B41" s="62"/>
      <c r="C41" s="62"/>
      <c r="D41" s="62"/>
      <c r="E41" s="62" t="s">
        <v>225</v>
      </c>
      <c r="F41" s="67">
        <f>F39+F40</f>
        <v>37706</v>
      </c>
      <c r="G41" s="62"/>
      <c r="H41" s="62"/>
      <c r="I41" s="62"/>
    </row>
    <row r="42" spans="1:9" ht="12.75">
      <c r="A42" s="62"/>
      <c r="B42" s="62"/>
      <c r="C42" s="62"/>
      <c r="D42" s="62"/>
      <c r="E42" s="62"/>
      <c r="F42" s="67"/>
      <c r="G42" s="62"/>
      <c r="H42" s="62"/>
      <c r="I42" s="62"/>
    </row>
    <row r="43" spans="1:9" ht="12.75">
      <c r="A43" s="62" t="s">
        <v>232</v>
      </c>
      <c r="B43" s="62"/>
      <c r="C43" s="62"/>
      <c r="D43" s="62"/>
      <c r="E43" s="62" t="s">
        <v>220</v>
      </c>
      <c r="F43" s="67">
        <v>27328</v>
      </c>
      <c r="G43" s="62"/>
      <c r="H43" s="62"/>
      <c r="I43" s="62"/>
    </row>
    <row r="44" spans="1:9" ht="12.75">
      <c r="A44" s="62"/>
      <c r="B44" s="62"/>
      <c r="C44" s="62"/>
      <c r="D44" s="62"/>
      <c r="E44" s="62" t="s">
        <v>222</v>
      </c>
      <c r="F44" s="67">
        <v>32012</v>
      </c>
      <c r="G44" s="62"/>
      <c r="H44" s="62"/>
      <c r="I44" s="62"/>
    </row>
    <row r="45" spans="1:9" ht="12.75">
      <c r="A45" s="62"/>
      <c r="B45" s="62"/>
      <c r="C45" s="62"/>
      <c r="D45" s="62"/>
      <c r="E45" s="62" t="s">
        <v>225</v>
      </c>
      <c r="F45" s="67">
        <f>F43+F44</f>
        <v>59340</v>
      </c>
      <c r="G45" s="62"/>
      <c r="H45" s="62"/>
      <c r="I45" s="62"/>
    </row>
    <row r="46" spans="1:9" ht="12.75">
      <c r="A46" s="62"/>
      <c r="B46" s="62"/>
      <c r="C46" s="62"/>
      <c r="D46" s="62"/>
      <c r="E46" s="62"/>
      <c r="F46" s="67"/>
      <c r="G46" s="62"/>
      <c r="H46" s="62"/>
      <c r="I46" s="62"/>
    </row>
    <row r="47" spans="1:9" ht="12.75">
      <c r="A47" s="62" t="s">
        <v>233</v>
      </c>
      <c r="B47" s="62"/>
      <c r="C47" s="62"/>
      <c r="D47" s="62"/>
      <c r="E47" s="62" t="s">
        <v>220</v>
      </c>
      <c r="F47" s="67">
        <v>20825</v>
      </c>
      <c r="G47" s="62"/>
      <c r="H47" s="62"/>
      <c r="I47" s="62"/>
    </row>
    <row r="48" spans="1:9" ht="12.75">
      <c r="A48" s="62"/>
      <c r="B48" s="62"/>
      <c r="C48" s="62"/>
      <c r="D48" s="62"/>
      <c r="E48" s="62" t="s">
        <v>222</v>
      </c>
      <c r="F48" s="67">
        <v>42019</v>
      </c>
      <c r="G48" s="62"/>
      <c r="H48" s="62"/>
      <c r="I48" s="62"/>
    </row>
    <row r="49" spans="1:9" ht="12.75">
      <c r="A49" s="62"/>
      <c r="B49" s="62"/>
      <c r="C49" s="62"/>
      <c r="D49" s="62"/>
      <c r="E49" s="62" t="s">
        <v>225</v>
      </c>
      <c r="F49" s="67">
        <f>F47+F48</f>
        <v>62844</v>
      </c>
      <c r="G49" s="62"/>
      <c r="H49" s="62"/>
      <c r="I49" s="62"/>
    </row>
    <row r="50" spans="1:9" ht="12.75">
      <c r="A50" s="62"/>
      <c r="B50" s="62"/>
      <c r="C50" s="62"/>
      <c r="D50" s="62"/>
      <c r="E50" s="62"/>
      <c r="F50" s="67"/>
      <c r="G50" s="62"/>
      <c r="H50" s="62"/>
      <c r="I50" s="62"/>
    </row>
    <row r="51" spans="1:9" ht="12.75">
      <c r="A51" s="62" t="s">
        <v>234</v>
      </c>
      <c r="B51" s="62"/>
      <c r="C51" s="62"/>
      <c r="D51" s="62"/>
      <c r="E51" s="62" t="s">
        <v>220</v>
      </c>
      <c r="F51" s="67">
        <v>7088</v>
      </c>
      <c r="G51" s="62"/>
      <c r="H51" s="62"/>
      <c r="I51" s="62"/>
    </row>
    <row r="52" spans="1:9" ht="12.75">
      <c r="A52" s="62"/>
      <c r="B52" s="62"/>
      <c r="C52" s="62"/>
      <c r="D52" s="62"/>
      <c r="E52" s="62" t="s">
        <v>222</v>
      </c>
      <c r="F52" s="67">
        <v>26795</v>
      </c>
      <c r="G52" s="62"/>
      <c r="H52" s="62"/>
      <c r="I52" s="62"/>
    </row>
    <row r="53" spans="1:9" ht="12.75">
      <c r="A53" s="62"/>
      <c r="B53" s="62"/>
      <c r="C53" s="62"/>
      <c r="D53" s="62"/>
      <c r="E53" s="62" t="s">
        <v>225</v>
      </c>
      <c r="F53" s="67">
        <f>F51+F52</f>
        <v>33883</v>
      </c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7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7" t="s">
        <v>235</v>
      </c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7"/>
      <c r="G56" s="62"/>
      <c r="H56" s="62"/>
      <c r="I56" s="62"/>
    </row>
    <row r="57" spans="1:9" ht="12.75">
      <c r="A57" s="62" t="s">
        <v>236</v>
      </c>
      <c r="B57" s="62"/>
      <c r="C57" s="62"/>
      <c r="D57" s="62"/>
      <c r="E57" s="62" t="s">
        <v>220</v>
      </c>
      <c r="F57" s="67">
        <v>31273</v>
      </c>
      <c r="G57" s="62"/>
      <c r="H57" s="62"/>
      <c r="I57" s="62"/>
    </row>
    <row r="58" spans="1:9" ht="12.75">
      <c r="A58" s="62"/>
      <c r="B58" s="62"/>
      <c r="C58" s="62"/>
      <c r="D58" s="62"/>
      <c r="E58" s="62" t="s">
        <v>222</v>
      </c>
      <c r="F58" s="67">
        <v>67344</v>
      </c>
      <c r="G58" s="62"/>
      <c r="H58" s="62"/>
      <c r="I58" s="62"/>
    </row>
    <row r="59" spans="1:9" ht="12.75">
      <c r="A59" s="62"/>
      <c r="B59" s="62"/>
      <c r="C59" s="62"/>
      <c r="D59" s="62"/>
      <c r="E59" s="62" t="s">
        <v>225</v>
      </c>
      <c r="F59" s="67">
        <f>F57+F58</f>
        <v>98617</v>
      </c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7"/>
      <c r="G60" s="62"/>
      <c r="H60" s="62"/>
      <c r="I60" s="62"/>
    </row>
    <row r="61" spans="1:9" ht="12.75">
      <c r="A61" s="62" t="s">
        <v>237</v>
      </c>
      <c r="B61" s="62"/>
      <c r="C61" s="62"/>
      <c r="D61" s="62"/>
      <c r="E61" s="62" t="s">
        <v>220</v>
      </c>
      <c r="F61" s="67">
        <v>21117</v>
      </c>
      <c r="G61" s="62"/>
      <c r="H61" s="62"/>
      <c r="I61" s="62"/>
    </row>
    <row r="62" spans="1:9" ht="12.75">
      <c r="A62" s="62"/>
      <c r="B62" s="62"/>
      <c r="C62" s="62"/>
      <c r="D62" s="62"/>
      <c r="E62" s="62" t="s">
        <v>222</v>
      </c>
      <c r="F62" s="67">
        <v>64831</v>
      </c>
      <c r="G62" s="62"/>
      <c r="H62" s="62"/>
      <c r="I62" s="62"/>
    </row>
    <row r="63" spans="1:9" ht="12.75">
      <c r="A63" s="62"/>
      <c r="B63" s="62"/>
      <c r="C63" s="62"/>
      <c r="D63" s="62"/>
      <c r="E63" s="62" t="s">
        <v>225</v>
      </c>
      <c r="F63" s="67">
        <f>F61+F62</f>
        <v>85948</v>
      </c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 t="s">
        <v>130</v>
      </c>
      <c r="B65" s="62"/>
      <c r="C65" s="62"/>
      <c r="D65" s="62"/>
      <c r="E65" s="62"/>
      <c r="F65" s="68">
        <v>630000</v>
      </c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 t="s">
        <v>13</v>
      </c>
      <c r="B67" s="62"/>
      <c r="C67" s="62"/>
      <c r="D67" s="62"/>
      <c r="E67" s="62"/>
      <c r="F67" s="65">
        <v>598500</v>
      </c>
      <c r="G67" s="62"/>
      <c r="H67" s="62"/>
      <c r="I67" s="62"/>
    </row>
    <row r="68" spans="1:9" ht="12.75">
      <c r="A68" s="62" t="s">
        <v>238</v>
      </c>
      <c r="B68" s="62"/>
      <c r="C68" s="62"/>
      <c r="D68" s="62"/>
      <c r="E68" s="62"/>
      <c r="F68" s="65">
        <v>598500</v>
      </c>
      <c r="G68" s="62"/>
      <c r="H68" s="62"/>
      <c r="I68" s="62"/>
    </row>
    <row r="69" spans="1:9" ht="12.75">
      <c r="A69" s="62"/>
      <c r="B69" s="62"/>
      <c r="C69" s="62"/>
      <c r="D69" s="62"/>
      <c r="E69" s="62"/>
      <c r="F69" s="62"/>
      <c r="G69" s="62"/>
      <c r="H69" s="62"/>
      <c r="I69" s="62"/>
    </row>
    <row r="70" spans="1:9" ht="12.75">
      <c r="A70" s="62" t="s">
        <v>30</v>
      </c>
      <c r="B70" s="62"/>
      <c r="C70" s="62"/>
      <c r="D70" s="62"/>
      <c r="E70" s="62"/>
      <c r="F70" s="65">
        <v>31500</v>
      </c>
      <c r="G70" s="62"/>
      <c r="H70" s="62"/>
      <c r="I70" s="62"/>
    </row>
    <row r="71" spans="1:9" ht="12.75">
      <c r="A71" s="62" t="s">
        <v>239</v>
      </c>
      <c r="B71" s="62"/>
      <c r="C71" s="62"/>
      <c r="D71" s="62"/>
      <c r="E71" s="62"/>
      <c r="F71" s="65">
        <v>31500</v>
      </c>
      <c r="G71" s="62"/>
      <c r="H71" s="62"/>
      <c r="I71" s="62"/>
    </row>
    <row r="72" spans="1:9" ht="12.75">
      <c r="A72" s="62"/>
      <c r="B72" s="62"/>
      <c r="C72" s="62"/>
      <c r="D72" s="62"/>
      <c r="E72" s="62"/>
      <c r="F72" s="62"/>
      <c r="G72" s="62"/>
      <c r="H72" s="62"/>
      <c r="I72" s="62"/>
    </row>
    <row r="73" spans="1:9" ht="12.75">
      <c r="A73" s="62"/>
      <c r="B73" s="62"/>
      <c r="C73" s="62"/>
      <c r="D73" s="62"/>
      <c r="E73" s="62"/>
      <c r="F73" s="62"/>
      <c r="G73" s="62"/>
      <c r="H73" s="62"/>
      <c r="I73" s="62"/>
    </row>
    <row r="74" spans="1:9" ht="12.75">
      <c r="A74" s="62"/>
      <c r="B74" s="62"/>
      <c r="C74" s="62"/>
      <c r="D74" s="62"/>
      <c r="E74" s="62"/>
      <c r="F74" s="62" t="s">
        <v>106</v>
      </c>
      <c r="G74" s="62"/>
      <c r="H74" s="62"/>
      <c r="I74" s="62"/>
    </row>
    <row r="75" spans="1:9" ht="12.75">
      <c r="A75" s="62"/>
      <c r="B75" s="62"/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62"/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62"/>
      <c r="C77" s="62"/>
      <c r="D77" s="62"/>
      <c r="E77" s="62"/>
      <c r="F77" s="62" t="s">
        <v>131</v>
      </c>
      <c r="G77" s="62"/>
      <c r="H77" s="62"/>
      <c r="I77" s="62"/>
    </row>
    <row r="78" spans="1:9" ht="12.75">
      <c r="A78" s="62"/>
      <c r="B78" s="62"/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62"/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62"/>
      <c r="C80" s="62"/>
      <c r="D80" s="62"/>
      <c r="E80" s="62"/>
      <c r="F80" s="62"/>
      <c r="G80" s="62"/>
      <c r="H80" s="62"/>
      <c r="I80" s="62"/>
    </row>
  </sheetData>
  <mergeCells count="1">
    <mergeCell ref="A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1" t="s">
        <v>108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4</v>
      </c>
      <c r="G4" s="31"/>
      <c r="H4" s="31"/>
      <c r="I4" s="31"/>
    </row>
    <row r="6" spans="1:9" ht="12.75">
      <c r="A6" s="100" t="s">
        <v>110</v>
      </c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0" t="s">
        <v>111</v>
      </c>
      <c r="B7" s="101"/>
      <c r="C7" s="101"/>
      <c r="D7" s="101"/>
      <c r="E7" s="101"/>
      <c r="F7" s="101"/>
      <c r="G7" s="101"/>
      <c r="H7" s="101"/>
      <c r="I7" s="101"/>
    </row>
    <row r="9" spans="1:7" ht="25.5">
      <c r="A9" s="32" t="s">
        <v>112</v>
      </c>
      <c r="B9" s="32" t="s">
        <v>113</v>
      </c>
      <c r="C9" s="32" t="s">
        <v>114</v>
      </c>
      <c r="D9" s="33" t="s">
        <v>115</v>
      </c>
      <c r="E9" s="32" t="s">
        <v>116</v>
      </c>
      <c r="F9" s="34" t="s">
        <v>117</v>
      </c>
      <c r="G9" s="34" t="s">
        <v>118</v>
      </c>
    </row>
    <row r="10" spans="1:7" ht="12.75">
      <c r="A10" s="35" t="s">
        <v>12</v>
      </c>
      <c r="B10" s="36">
        <v>710</v>
      </c>
      <c r="C10" s="36"/>
      <c r="D10" s="36"/>
      <c r="E10" s="35" t="s">
        <v>119</v>
      </c>
      <c r="F10" s="37">
        <f>F12</f>
        <v>14160</v>
      </c>
      <c r="G10" s="38">
        <f>G13</f>
        <v>14160</v>
      </c>
    </row>
    <row r="11" spans="1:7" ht="33" customHeight="1">
      <c r="A11" s="39"/>
      <c r="B11" s="40">
        <v>710</v>
      </c>
      <c r="C11" s="40">
        <v>71013</v>
      </c>
      <c r="D11" s="40"/>
      <c r="E11" s="41" t="s">
        <v>120</v>
      </c>
      <c r="F11" s="42">
        <v>14160</v>
      </c>
      <c r="G11" s="42">
        <v>14160</v>
      </c>
    </row>
    <row r="12" spans="1:7" ht="76.5" customHeight="1">
      <c r="A12" s="39"/>
      <c r="B12" s="40">
        <v>710</v>
      </c>
      <c r="C12" s="40">
        <v>71013</v>
      </c>
      <c r="D12" s="40">
        <v>2320</v>
      </c>
      <c r="E12" s="41" t="s">
        <v>121</v>
      </c>
      <c r="F12" s="42">
        <v>14160</v>
      </c>
      <c r="G12" s="39"/>
    </row>
    <row r="13" spans="1:7" ht="12.75">
      <c r="A13" s="39"/>
      <c r="B13" s="40"/>
      <c r="C13" s="40"/>
      <c r="D13" s="40">
        <v>4300</v>
      </c>
      <c r="E13" s="39" t="s">
        <v>122</v>
      </c>
      <c r="F13" s="39"/>
      <c r="G13" s="43">
        <v>14160</v>
      </c>
    </row>
    <row r="14" spans="1:7" ht="35.25" customHeight="1">
      <c r="A14" s="36" t="s">
        <v>17</v>
      </c>
      <c r="B14" s="36">
        <v>754</v>
      </c>
      <c r="C14" s="36"/>
      <c r="D14" s="36"/>
      <c r="E14" s="44" t="s">
        <v>123</v>
      </c>
      <c r="F14" s="37">
        <v>21995</v>
      </c>
      <c r="G14" s="37">
        <v>21995</v>
      </c>
    </row>
    <row r="15" spans="1:7" ht="12.75">
      <c r="A15" s="39"/>
      <c r="B15" s="40">
        <v>754</v>
      </c>
      <c r="C15" s="40">
        <v>75414</v>
      </c>
      <c r="D15" s="40"/>
      <c r="E15" s="39" t="s">
        <v>124</v>
      </c>
      <c r="F15" s="42">
        <v>21995</v>
      </c>
      <c r="G15" s="42">
        <f>G17+G18+G19+G20+G21</f>
        <v>21995</v>
      </c>
    </row>
    <row r="16" spans="1:7" ht="76.5" customHeight="1">
      <c r="A16" s="39"/>
      <c r="B16" s="40">
        <v>754</v>
      </c>
      <c r="C16" s="40">
        <v>75414</v>
      </c>
      <c r="D16" s="40">
        <v>2320</v>
      </c>
      <c r="E16" s="41" t="s">
        <v>121</v>
      </c>
      <c r="F16" s="42">
        <v>21995</v>
      </c>
      <c r="G16" s="39"/>
    </row>
    <row r="17" spans="1:7" ht="23.25" customHeight="1">
      <c r="A17" s="39"/>
      <c r="B17" s="40"/>
      <c r="C17" s="40"/>
      <c r="D17" s="40">
        <v>4010</v>
      </c>
      <c r="E17" s="41" t="s">
        <v>125</v>
      </c>
      <c r="F17" s="39"/>
      <c r="G17" s="45">
        <v>16157</v>
      </c>
    </row>
    <row r="18" spans="1:7" ht="21.75" customHeight="1">
      <c r="A18" s="39"/>
      <c r="B18" s="40"/>
      <c r="C18" s="40"/>
      <c r="D18" s="40">
        <v>4040</v>
      </c>
      <c r="E18" s="41" t="s">
        <v>126</v>
      </c>
      <c r="F18" s="39"/>
      <c r="G18" s="45">
        <v>1385</v>
      </c>
    </row>
    <row r="19" spans="1:7" ht="23.25" customHeight="1">
      <c r="A19" s="39"/>
      <c r="B19" s="40"/>
      <c r="C19" s="40"/>
      <c r="D19" s="40">
        <v>4110</v>
      </c>
      <c r="E19" s="46" t="s">
        <v>127</v>
      </c>
      <c r="F19" s="39"/>
      <c r="G19" s="45">
        <v>3023</v>
      </c>
    </row>
    <row r="20" spans="1:7" ht="12.75">
      <c r="A20" s="39"/>
      <c r="B20" s="40"/>
      <c r="C20" s="40"/>
      <c r="D20" s="40">
        <v>4120</v>
      </c>
      <c r="E20" s="39" t="s">
        <v>128</v>
      </c>
      <c r="F20" s="39"/>
      <c r="G20" s="45">
        <v>430</v>
      </c>
    </row>
    <row r="21" spans="1:7" ht="12.75">
      <c r="A21" s="39"/>
      <c r="B21" s="40"/>
      <c r="C21" s="40"/>
      <c r="D21" s="40">
        <v>4270</v>
      </c>
      <c r="E21" s="39" t="s">
        <v>129</v>
      </c>
      <c r="F21" s="39"/>
      <c r="G21" s="42">
        <v>1000</v>
      </c>
    </row>
    <row r="22" spans="1:7" ht="12.75">
      <c r="A22" s="35"/>
      <c r="B22" s="36" t="s">
        <v>130</v>
      </c>
      <c r="C22" s="36"/>
      <c r="D22" s="36"/>
      <c r="E22" s="35"/>
      <c r="F22" s="37">
        <f>F10+F14</f>
        <v>36155</v>
      </c>
      <c r="G22" s="37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F1">
      <selection activeCell="A1" sqref="A1:IV16384"/>
    </sheetView>
  </sheetViews>
  <sheetFormatPr defaultColWidth="9.00390625" defaultRowHeight="12.75"/>
  <cols>
    <col min="1" max="1" width="4.625" style="0" customWidth="1"/>
    <col min="2" max="2" width="17.375" style="0" customWidth="1"/>
    <col min="12" max="12" width="10.00390625" style="0" customWidth="1"/>
  </cols>
  <sheetData>
    <row r="1" spans="1:9" ht="12.75">
      <c r="A1" t="s">
        <v>0</v>
      </c>
      <c r="I1" t="s">
        <v>240</v>
      </c>
    </row>
    <row r="2" ht="12.75">
      <c r="I2" t="s">
        <v>109</v>
      </c>
    </row>
    <row r="3" ht="12.75">
      <c r="I3" t="s">
        <v>3</v>
      </c>
    </row>
    <row r="4" ht="12.75">
      <c r="I4" t="s">
        <v>214</v>
      </c>
    </row>
    <row r="6" spans="1:12" ht="12.75">
      <c r="A6" s="102" t="s">
        <v>241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8" spans="1:13" ht="45">
      <c r="A8" s="69" t="s">
        <v>112</v>
      </c>
      <c r="B8" s="70" t="s">
        <v>242</v>
      </c>
      <c r="C8" s="69" t="s">
        <v>243</v>
      </c>
      <c r="D8" s="70" t="s">
        <v>244</v>
      </c>
      <c r="E8" s="103" t="s">
        <v>245</v>
      </c>
      <c r="F8" s="104"/>
      <c r="G8" s="105"/>
      <c r="H8" s="103" t="s">
        <v>246</v>
      </c>
      <c r="I8" s="104"/>
      <c r="J8" s="104"/>
      <c r="K8" s="105"/>
      <c r="L8" s="70" t="s">
        <v>247</v>
      </c>
      <c r="M8" s="71"/>
    </row>
    <row r="9" spans="1:13" ht="33.75">
      <c r="A9" s="72"/>
      <c r="B9" s="39"/>
      <c r="C9" s="39" t="s">
        <v>248</v>
      </c>
      <c r="D9" s="39"/>
      <c r="E9" s="41" t="s">
        <v>249</v>
      </c>
      <c r="F9" s="39" t="s">
        <v>250</v>
      </c>
      <c r="G9" s="39" t="s">
        <v>251</v>
      </c>
      <c r="H9" s="41" t="s">
        <v>252</v>
      </c>
      <c r="I9" s="41" t="s">
        <v>253</v>
      </c>
      <c r="J9" s="41" t="s">
        <v>254</v>
      </c>
      <c r="K9" s="39" t="s">
        <v>251</v>
      </c>
      <c r="L9" s="39"/>
      <c r="M9" s="73"/>
    </row>
    <row r="10" spans="1:13" ht="12.75">
      <c r="A10" s="74">
        <v>1</v>
      </c>
      <c r="B10" s="75">
        <v>2</v>
      </c>
      <c r="C10" s="75">
        <v>3</v>
      </c>
      <c r="D10" s="75">
        <v>4</v>
      </c>
      <c r="E10" s="75">
        <v>4</v>
      </c>
      <c r="F10" s="75">
        <v>5</v>
      </c>
      <c r="G10" s="75">
        <v>6</v>
      </c>
      <c r="H10" s="75">
        <v>7</v>
      </c>
      <c r="I10" s="75">
        <v>8</v>
      </c>
      <c r="J10" s="75">
        <v>9</v>
      </c>
      <c r="K10" s="75">
        <v>10</v>
      </c>
      <c r="L10" s="75">
        <v>11</v>
      </c>
      <c r="M10" s="62"/>
    </row>
    <row r="11" spans="1:12" ht="12.75">
      <c r="A11" s="39" t="s">
        <v>12</v>
      </c>
      <c r="B11" s="39" t="s">
        <v>255</v>
      </c>
      <c r="C11" s="39" t="s">
        <v>256</v>
      </c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22.5" customHeight="1">
      <c r="A12" s="39" t="s">
        <v>17</v>
      </c>
      <c r="B12" s="41" t="s">
        <v>257</v>
      </c>
      <c r="C12" s="72"/>
      <c r="D12" s="72"/>
      <c r="E12" s="76">
        <v>476000</v>
      </c>
      <c r="F12" s="76">
        <v>1027687</v>
      </c>
      <c r="G12" s="76">
        <f>E12+F12</f>
        <v>1503687</v>
      </c>
      <c r="H12" s="76">
        <v>1408687</v>
      </c>
      <c r="I12" s="76">
        <v>773934</v>
      </c>
      <c r="J12" s="76">
        <v>95000</v>
      </c>
      <c r="K12" s="76">
        <f>H12+J12</f>
        <v>1503687</v>
      </c>
      <c r="L12" s="76">
        <v>0</v>
      </c>
    </row>
    <row r="13" spans="1:12" ht="22.5" customHeight="1">
      <c r="A13" s="39" t="s">
        <v>23</v>
      </c>
      <c r="B13" s="41" t="s">
        <v>258</v>
      </c>
      <c r="C13" s="72"/>
      <c r="D13" s="72"/>
      <c r="E13" s="76">
        <v>450000</v>
      </c>
      <c r="F13" s="76">
        <v>940000</v>
      </c>
      <c r="G13" s="76">
        <f>E13+F13</f>
        <v>1390000</v>
      </c>
      <c r="H13" s="76">
        <v>1390000</v>
      </c>
      <c r="I13" s="76">
        <v>765201</v>
      </c>
      <c r="J13" s="72">
        <v>0</v>
      </c>
      <c r="K13" s="76">
        <f>H13</f>
        <v>1390000</v>
      </c>
      <c r="L13" s="72">
        <v>0</v>
      </c>
    </row>
    <row r="14" spans="1:12" ht="12.75">
      <c r="A14" s="39"/>
      <c r="B14" s="39" t="s">
        <v>259</v>
      </c>
      <c r="C14" s="72"/>
      <c r="D14" s="72"/>
      <c r="E14" s="77">
        <f aca="true" t="shared" si="0" ref="E14:K14">E13/E12%</f>
        <v>94.53781512605042</v>
      </c>
      <c r="F14" s="77">
        <f t="shared" si="0"/>
        <v>91.46753826797458</v>
      </c>
      <c r="G14" s="77">
        <f t="shared" si="0"/>
        <v>92.43945049734418</v>
      </c>
      <c r="H14" s="77">
        <f t="shared" si="0"/>
        <v>98.67344555603906</v>
      </c>
      <c r="I14" s="77">
        <f t="shared" si="0"/>
        <v>98.87160920698663</v>
      </c>
      <c r="J14" s="77">
        <f t="shared" si="0"/>
        <v>0</v>
      </c>
      <c r="K14" s="77">
        <f t="shared" si="0"/>
        <v>92.43945049734418</v>
      </c>
      <c r="L14" s="77">
        <v>0</v>
      </c>
    </row>
    <row r="15" spans="1:12" ht="12.75">
      <c r="A15" s="39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24" customHeight="1">
      <c r="A16" s="39" t="s">
        <v>12</v>
      </c>
      <c r="B16" s="41" t="s">
        <v>260</v>
      </c>
      <c r="C16" s="39" t="s">
        <v>261</v>
      </c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1.75" customHeight="1">
      <c r="A17" s="39" t="s">
        <v>17</v>
      </c>
      <c r="B17" s="41" t="s">
        <v>257</v>
      </c>
      <c r="C17" s="72"/>
      <c r="D17" s="72"/>
      <c r="E17" s="76">
        <v>27000</v>
      </c>
      <c r="F17" s="76">
        <v>1584733</v>
      </c>
      <c r="G17" s="76">
        <f>E17+F17</f>
        <v>1611733</v>
      </c>
      <c r="H17" s="76">
        <v>1611733</v>
      </c>
      <c r="I17" s="76">
        <v>1245529</v>
      </c>
      <c r="J17" s="72">
        <v>0</v>
      </c>
      <c r="K17" s="76">
        <v>1611733</v>
      </c>
      <c r="L17" s="76">
        <v>10000</v>
      </c>
    </row>
    <row r="18" spans="1:12" ht="21.75" customHeight="1">
      <c r="A18" s="39" t="s">
        <v>23</v>
      </c>
      <c r="B18" s="41" t="s">
        <v>258</v>
      </c>
      <c r="C18" s="72"/>
      <c r="D18" s="72"/>
      <c r="E18" s="76">
        <v>29000</v>
      </c>
      <c r="F18" s="76">
        <v>1585000</v>
      </c>
      <c r="G18" s="76">
        <f>E18+F18</f>
        <v>1614000</v>
      </c>
      <c r="H18" s="76">
        <v>1614000</v>
      </c>
      <c r="I18" s="76">
        <v>1246000</v>
      </c>
      <c r="J18" s="72">
        <v>0</v>
      </c>
      <c r="K18" s="76">
        <v>1614000</v>
      </c>
      <c r="L18" s="76">
        <v>0</v>
      </c>
    </row>
    <row r="19" spans="1:12" ht="12.75">
      <c r="A19" s="39"/>
      <c r="B19" s="39" t="s">
        <v>262</v>
      </c>
      <c r="C19" s="72"/>
      <c r="D19" s="72"/>
      <c r="E19" s="77">
        <f>E18/E17%</f>
        <v>107.4074074074074</v>
      </c>
      <c r="F19" s="77">
        <f aca="true" t="shared" si="1" ref="F19:L19">F18/F17%</f>
        <v>100.01684826402933</v>
      </c>
      <c r="G19" s="77">
        <f t="shared" si="1"/>
        <v>100.14065605159168</v>
      </c>
      <c r="H19" s="77">
        <f t="shared" si="1"/>
        <v>100.14065605159168</v>
      </c>
      <c r="I19" s="77">
        <f t="shared" si="1"/>
        <v>100.03781525761343</v>
      </c>
      <c r="J19" s="77">
        <v>0</v>
      </c>
      <c r="K19" s="77">
        <f t="shared" si="1"/>
        <v>100.14065605159168</v>
      </c>
      <c r="L19" s="77">
        <f t="shared" si="1"/>
        <v>0</v>
      </c>
    </row>
    <row r="20" spans="1:12" ht="12.75">
      <c r="A20" s="39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>
      <c r="A21" s="39"/>
      <c r="B21" s="72" t="s">
        <v>263</v>
      </c>
      <c r="C21" s="72"/>
      <c r="D21" s="72"/>
      <c r="E21" s="76">
        <f>E18+E13</f>
        <v>479000</v>
      </c>
      <c r="F21" s="76">
        <f aca="true" t="shared" si="2" ref="F21:L21">F18+F13</f>
        <v>2525000</v>
      </c>
      <c r="G21" s="76">
        <f t="shared" si="2"/>
        <v>3004000</v>
      </c>
      <c r="H21" s="76">
        <f t="shared" si="2"/>
        <v>3004000</v>
      </c>
      <c r="I21" s="76">
        <f t="shared" si="2"/>
        <v>2011201</v>
      </c>
      <c r="J21" s="76">
        <f t="shared" si="2"/>
        <v>0</v>
      </c>
      <c r="K21" s="76">
        <f t="shared" si="2"/>
        <v>3004000</v>
      </c>
      <c r="L21" s="76">
        <f t="shared" si="2"/>
        <v>0</v>
      </c>
    </row>
    <row r="24" ht="12.75">
      <c r="I24" t="s">
        <v>106</v>
      </c>
    </row>
    <row r="27" ht="12.75">
      <c r="I27" t="s">
        <v>264</v>
      </c>
    </row>
  </sheetData>
  <mergeCells count="3">
    <mergeCell ref="A6:L6"/>
    <mergeCell ref="E8:G8"/>
    <mergeCell ref="H8:K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00390625" style="119" customWidth="1"/>
    <col min="9" max="9" width="11.125" style="0" customWidth="1"/>
  </cols>
  <sheetData>
    <row r="1" spans="1:9" ht="12.75">
      <c r="A1" s="119" t="s">
        <v>0</v>
      </c>
      <c r="G1" s="114" t="s">
        <v>301</v>
      </c>
      <c r="H1" s="115"/>
      <c r="I1" s="115"/>
    </row>
    <row r="2" spans="7:9" ht="12.75">
      <c r="G2" s="115"/>
      <c r="H2" s="115"/>
      <c r="I2" s="115"/>
    </row>
    <row r="3" spans="7:9" ht="12.75">
      <c r="G3" s="115"/>
      <c r="H3" s="115"/>
      <c r="I3" s="115"/>
    </row>
    <row r="4" spans="7:9" ht="12.75">
      <c r="G4" s="115"/>
      <c r="H4" s="115"/>
      <c r="I4" s="115"/>
    </row>
    <row r="5" spans="7:9" ht="12.75">
      <c r="G5" s="115"/>
      <c r="H5" s="115"/>
      <c r="I5" s="115"/>
    </row>
    <row r="8" spans="1:9" ht="25.5" customHeight="1">
      <c r="A8" s="120" t="s">
        <v>302</v>
      </c>
      <c r="B8" s="120"/>
      <c r="C8" s="120"/>
      <c r="D8" s="120"/>
      <c r="E8" s="120"/>
      <c r="F8" s="120"/>
      <c r="G8" s="120"/>
      <c r="H8" s="120"/>
      <c r="I8" s="120"/>
    </row>
    <row r="11" spans="1:9" s="52" customFormat="1" ht="12.75">
      <c r="A11" s="121" t="s">
        <v>6</v>
      </c>
      <c r="B11" s="122" t="s">
        <v>7</v>
      </c>
      <c r="C11" s="122"/>
      <c r="D11" s="122"/>
      <c r="E11" s="122"/>
      <c r="F11" s="122"/>
      <c r="G11" s="122" t="s">
        <v>303</v>
      </c>
      <c r="H11" s="122"/>
      <c r="I11" s="122"/>
    </row>
    <row r="12" spans="1:9" ht="21.75" customHeight="1">
      <c r="A12" s="123" t="s">
        <v>304</v>
      </c>
      <c r="B12" s="124" t="s">
        <v>305</v>
      </c>
      <c r="C12" s="124"/>
      <c r="D12" s="124"/>
      <c r="E12" s="124"/>
      <c r="F12" s="124"/>
      <c r="G12" s="125">
        <v>70793157</v>
      </c>
      <c r="H12" s="125"/>
      <c r="I12" s="125"/>
    </row>
    <row r="13" spans="1:9" ht="21" customHeight="1">
      <c r="A13" s="123" t="s">
        <v>306</v>
      </c>
      <c r="B13" s="124" t="s">
        <v>307</v>
      </c>
      <c r="C13" s="124"/>
      <c r="D13" s="124"/>
      <c r="E13" s="124"/>
      <c r="F13" s="124"/>
      <c r="G13" s="125">
        <v>77663481</v>
      </c>
      <c r="H13" s="125"/>
      <c r="I13" s="125"/>
    </row>
    <row r="14" spans="1:9" ht="20.25" customHeight="1">
      <c r="A14" s="123" t="s">
        <v>308</v>
      </c>
      <c r="B14" s="124" t="s">
        <v>309</v>
      </c>
      <c r="C14" s="124"/>
      <c r="D14" s="124"/>
      <c r="E14" s="124"/>
      <c r="F14" s="124"/>
      <c r="G14" s="125">
        <f>G12-G13</f>
        <v>-6870324</v>
      </c>
      <c r="H14" s="125"/>
      <c r="I14" s="125"/>
    </row>
    <row r="15" spans="1:9" ht="21.75" customHeight="1">
      <c r="A15" s="123" t="s">
        <v>310</v>
      </c>
      <c r="B15" s="124" t="s">
        <v>311</v>
      </c>
      <c r="C15" s="124"/>
      <c r="D15" s="124"/>
      <c r="E15" s="124"/>
      <c r="F15" s="124"/>
      <c r="G15" s="125">
        <v>6870324</v>
      </c>
      <c r="H15" s="125"/>
      <c r="I15" s="125"/>
    </row>
    <row r="16" spans="1:9" s="126" customFormat="1" ht="19.5" customHeight="1">
      <c r="A16" s="123" t="s">
        <v>12</v>
      </c>
      <c r="B16" s="124" t="s">
        <v>312</v>
      </c>
      <c r="C16" s="124"/>
      <c r="D16" s="124"/>
      <c r="E16" s="124"/>
      <c r="F16" s="124"/>
      <c r="G16" s="125">
        <v>9470006</v>
      </c>
      <c r="H16" s="125"/>
      <c r="I16" s="125"/>
    </row>
    <row r="17" spans="1:9" s="126" customFormat="1" ht="22.5" customHeight="1">
      <c r="A17" s="127" t="s">
        <v>313</v>
      </c>
      <c r="B17" s="128" t="s">
        <v>314</v>
      </c>
      <c r="C17" s="129"/>
      <c r="D17" s="129"/>
      <c r="E17" s="129"/>
      <c r="F17" s="130"/>
      <c r="G17" s="131">
        <v>2000000</v>
      </c>
      <c r="H17" s="132"/>
      <c r="I17" s="133"/>
    </row>
    <row r="18" spans="1:9" ht="22.5" customHeight="1">
      <c r="A18" s="86" t="s">
        <v>315</v>
      </c>
      <c r="B18" s="134" t="s">
        <v>316</v>
      </c>
      <c r="C18" s="134"/>
      <c r="D18" s="134"/>
      <c r="E18" s="134"/>
      <c r="F18" s="134"/>
      <c r="G18" s="135">
        <v>6660006</v>
      </c>
      <c r="H18" s="135"/>
      <c r="I18" s="135"/>
    </row>
    <row r="19" spans="1:9" ht="21.75" customHeight="1">
      <c r="A19" s="86" t="s">
        <v>317</v>
      </c>
      <c r="B19" s="134" t="s">
        <v>318</v>
      </c>
      <c r="C19" s="134"/>
      <c r="D19" s="134"/>
      <c r="E19" s="134"/>
      <c r="F19" s="134"/>
      <c r="G19" s="135">
        <v>810000</v>
      </c>
      <c r="H19" s="135"/>
      <c r="I19" s="135"/>
    </row>
    <row r="20" spans="1:9" ht="24.75" customHeight="1">
      <c r="A20" s="123" t="s">
        <v>17</v>
      </c>
      <c r="B20" s="124" t="s">
        <v>319</v>
      </c>
      <c r="C20" s="124"/>
      <c r="D20" s="124"/>
      <c r="E20" s="124"/>
      <c r="F20" s="124"/>
      <c r="G20" s="125">
        <f>G21+G22</f>
        <v>2599682</v>
      </c>
      <c r="H20" s="125"/>
      <c r="I20" s="125"/>
    </row>
    <row r="21" spans="1:9" ht="18.75" customHeight="1">
      <c r="A21" s="86" t="s">
        <v>313</v>
      </c>
      <c r="B21" s="134" t="s">
        <v>320</v>
      </c>
      <c r="C21" s="134"/>
      <c r="D21" s="134"/>
      <c r="E21" s="134"/>
      <c r="F21" s="134"/>
      <c r="G21" s="135">
        <v>1296804</v>
      </c>
      <c r="H21" s="135"/>
      <c r="I21" s="135"/>
    </row>
    <row r="22" spans="1:9" ht="21.75" customHeight="1">
      <c r="A22" s="86" t="s">
        <v>315</v>
      </c>
      <c r="B22" s="134" t="s">
        <v>321</v>
      </c>
      <c r="C22" s="134"/>
      <c r="D22" s="134"/>
      <c r="E22" s="134"/>
      <c r="F22" s="134"/>
      <c r="G22" s="135">
        <v>1302878</v>
      </c>
      <c r="H22" s="135"/>
      <c r="I22" s="135"/>
    </row>
    <row r="24" spans="2:4" ht="12.75">
      <c r="B24" s="52" t="s">
        <v>322</v>
      </c>
      <c r="C24" s="52"/>
      <c r="D24" s="52"/>
    </row>
    <row r="25" spans="2:4" ht="12.75">
      <c r="B25" s="52" t="s">
        <v>323</v>
      </c>
      <c r="C25" s="52"/>
      <c r="D25" s="52"/>
    </row>
    <row r="26" spans="2:4" ht="12.75">
      <c r="B26" s="52" t="s">
        <v>324</v>
      </c>
      <c r="C26" s="52"/>
      <c r="D26" s="52"/>
    </row>
    <row r="27" ht="12.75">
      <c r="B27" t="s">
        <v>325</v>
      </c>
    </row>
    <row r="28" spans="2:9" ht="12.75">
      <c r="B28" t="s">
        <v>326</v>
      </c>
      <c r="I28" s="136">
        <v>810000</v>
      </c>
    </row>
    <row r="30" ht="12.75">
      <c r="B30" s="52" t="s">
        <v>327</v>
      </c>
    </row>
    <row r="31" spans="2:9" ht="12.75">
      <c r="B31" t="s">
        <v>328</v>
      </c>
      <c r="I31" s="137">
        <v>3020000</v>
      </c>
    </row>
    <row r="32" ht="12.75">
      <c r="B32" t="s">
        <v>329</v>
      </c>
    </row>
    <row r="33" spans="2:9" ht="12.75">
      <c r="B33" t="s">
        <v>330</v>
      </c>
      <c r="I33" s="137">
        <v>250000</v>
      </c>
    </row>
    <row r="34" ht="12.75">
      <c r="B34" t="s">
        <v>331</v>
      </c>
    </row>
    <row r="35" spans="2:9" ht="12.75">
      <c r="B35" t="s">
        <v>332</v>
      </c>
      <c r="I35" s="137">
        <v>1100000</v>
      </c>
    </row>
    <row r="36" ht="12.75">
      <c r="B36" t="s">
        <v>333</v>
      </c>
    </row>
    <row r="37" spans="2:9" ht="12.75">
      <c r="B37" t="s">
        <v>334</v>
      </c>
      <c r="I37" s="137">
        <v>1400006</v>
      </c>
    </row>
    <row r="38" ht="12.75">
      <c r="B38" t="s">
        <v>325</v>
      </c>
    </row>
    <row r="39" spans="2:9" ht="12.75">
      <c r="B39" t="s">
        <v>335</v>
      </c>
      <c r="I39" s="137">
        <v>890000</v>
      </c>
    </row>
    <row r="42" ht="12.75">
      <c r="F42" t="s">
        <v>106</v>
      </c>
    </row>
    <row r="45" ht="12.75">
      <c r="F45" t="s">
        <v>336</v>
      </c>
    </row>
  </sheetData>
  <mergeCells count="26">
    <mergeCell ref="B22:F22"/>
    <mergeCell ref="G22:I22"/>
    <mergeCell ref="B20:F20"/>
    <mergeCell ref="G20:I20"/>
    <mergeCell ref="B21:F21"/>
    <mergeCell ref="G21:I21"/>
    <mergeCell ref="B18:F18"/>
    <mergeCell ref="G18:I18"/>
    <mergeCell ref="B19:F19"/>
    <mergeCell ref="G19:I19"/>
    <mergeCell ref="B16:F16"/>
    <mergeCell ref="G16:I16"/>
    <mergeCell ref="B17:F17"/>
    <mergeCell ref="G17:I17"/>
    <mergeCell ref="B14:F14"/>
    <mergeCell ref="G14:I14"/>
    <mergeCell ref="B15:F15"/>
    <mergeCell ref="G15:I15"/>
    <mergeCell ref="B12:F12"/>
    <mergeCell ref="G12:I12"/>
    <mergeCell ref="B13:F13"/>
    <mergeCell ref="G13:I13"/>
    <mergeCell ref="G1:I5"/>
    <mergeCell ref="A8:I8"/>
    <mergeCell ref="B11:F11"/>
    <mergeCell ref="G11:I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E1">
      <selection activeCell="A1" sqref="A1:IV16384"/>
    </sheetView>
  </sheetViews>
  <sheetFormatPr defaultColWidth="9.00390625" defaultRowHeight="12.75"/>
  <cols>
    <col min="1" max="1" width="15.25390625" style="0" customWidth="1"/>
    <col min="4" max="4" width="13.125" style="0" customWidth="1"/>
    <col min="5" max="11" width="12.75390625" style="0" customWidth="1"/>
    <col min="12" max="12" width="13.125" style="0" customWidth="1"/>
  </cols>
  <sheetData>
    <row r="1" spans="1:12" ht="12.75">
      <c r="A1" t="s">
        <v>0</v>
      </c>
      <c r="J1" s="114" t="s">
        <v>279</v>
      </c>
      <c r="K1" s="115"/>
      <c r="L1" s="115"/>
    </row>
    <row r="2" spans="10:12" ht="12.75">
      <c r="J2" s="115"/>
      <c r="K2" s="115"/>
      <c r="L2" s="115"/>
    </row>
    <row r="3" spans="10:12" ht="12.75">
      <c r="J3" s="115"/>
      <c r="K3" s="115"/>
      <c r="L3" s="115"/>
    </row>
    <row r="4" spans="10:12" ht="12.75">
      <c r="J4" s="115"/>
      <c r="K4" s="115"/>
      <c r="L4" s="115"/>
    </row>
    <row r="5" spans="10:12" ht="12.75">
      <c r="J5" s="115"/>
      <c r="K5" s="115"/>
      <c r="L5" s="115"/>
    </row>
    <row r="6" spans="1:12" s="85" customFormat="1" ht="12.75">
      <c r="A6" s="116" t="s">
        <v>280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="85" customFormat="1" ht="12.75" customHeight="1" hidden="1"/>
    <row r="8" spans="1:12" s="85" customFormat="1" ht="51.75" customHeight="1">
      <c r="A8" s="112" t="s">
        <v>281</v>
      </c>
      <c r="B8" s="112" t="s">
        <v>282</v>
      </c>
      <c r="C8" s="112"/>
      <c r="D8" s="112" t="s">
        <v>283</v>
      </c>
      <c r="E8" s="113" t="s">
        <v>284</v>
      </c>
      <c r="F8" s="113"/>
      <c r="G8" s="113"/>
      <c r="H8" s="113"/>
      <c r="I8" s="113" t="s">
        <v>285</v>
      </c>
      <c r="J8" s="113"/>
      <c r="K8" s="113"/>
      <c r="L8" s="112" t="s">
        <v>286</v>
      </c>
    </row>
    <row r="9" spans="1:12" s="85" customFormat="1" ht="12.75">
      <c r="A9" s="112"/>
      <c r="B9" s="112" t="s">
        <v>113</v>
      </c>
      <c r="C9" s="112" t="s">
        <v>114</v>
      </c>
      <c r="D9" s="112"/>
      <c r="E9" s="106" t="s">
        <v>287</v>
      </c>
      <c r="F9" s="109" t="s">
        <v>14</v>
      </c>
      <c r="G9" s="110"/>
      <c r="H9" s="111"/>
      <c r="I9" s="112" t="s">
        <v>288</v>
      </c>
      <c r="J9" s="109" t="s">
        <v>14</v>
      </c>
      <c r="K9" s="111"/>
      <c r="L9" s="112"/>
    </row>
    <row r="10" spans="1:12" s="85" customFormat="1" ht="12.75">
      <c r="A10" s="112"/>
      <c r="B10" s="113"/>
      <c r="C10" s="113"/>
      <c r="D10" s="112"/>
      <c r="E10" s="107"/>
      <c r="F10" s="106" t="s">
        <v>249</v>
      </c>
      <c r="G10" s="113" t="s">
        <v>250</v>
      </c>
      <c r="H10" s="113"/>
      <c r="I10" s="112"/>
      <c r="J10" s="112" t="s">
        <v>289</v>
      </c>
      <c r="K10" s="112" t="s">
        <v>290</v>
      </c>
      <c r="L10" s="112"/>
    </row>
    <row r="11" spans="1:12" s="85" customFormat="1" ht="12.75">
      <c r="A11" s="112"/>
      <c r="B11" s="113"/>
      <c r="C11" s="113"/>
      <c r="D11" s="112"/>
      <c r="E11" s="108"/>
      <c r="F11" s="108"/>
      <c r="G11" s="86" t="s">
        <v>291</v>
      </c>
      <c r="H11" s="86" t="s">
        <v>292</v>
      </c>
      <c r="I11" s="112"/>
      <c r="J11" s="112"/>
      <c r="K11" s="112"/>
      <c r="L11" s="112"/>
    </row>
    <row r="12" spans="1:12" s="87" customFormat="1" ht="11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</row>
    <row r="13" spans="1:12" ht="39" customHeight="1">
      <c r="A13" s="88" t="s">
        <v>293</v>
      </c>
      <c r="B13" s="89">
        <v>600</v>
      </c>
      <c r="C13" s="89">
        <v>60004</v>
      </c>
      <c r="D13" s="90">
        <v>0</v>
      </c>
      <c r="E13" s="90">
        <f>F13+G13</f>
        <v>3933100</v>
      </c>
      <c r="F13" s="90">
        <v>2563100</v>
      </c>
      <c r="G13" s="90">
        <v>1370000</v>
      </c>
      <c r="H13" s="90">
        <v>0</v>
      </c>
      <c r="I13" s="90">
        <v>3933100</v>
      </c>
      <c r="J13" s="90">
        <v>0</v>
      </c>
      <c r="K13" s="90">
        <v>0</v>
      </c>
      <c r="L13" s="90">
        <v>0</v>
      </c>
    </row>
    <row r="14" spans="1:12" s="52" customFormat="1" ht="20.25" customHeight="1">
      <c r="A14" s="91" t="s">
        <v>294</v>
      </c>
      <c r="B14" s="92"/>
      <c r="C14" s="92"/>
      <c r="D14" s="93">
        <f aca="true" t="shared" si="0" ref="D14:L14">D13</f>
        <v>0</v>
      </c>
      <c r="E14" s="93">
        <f t="shared" si="0"/>
        <v>3933100</v>
      </c>
      <c r="F14" s="93">
        <f t="shared" si="0"/>
        <v>2563100</v>
      </c>
      <c r="G14" s="93">
        <f t="shared" si="0"/>
        <v>1370000</v>
      </c>
      <c r="H14" s="93">
        <f t="shared" si="0"/>
        <v>0</v>
      </c>
      <c r="I14" s="93">
        <f t="shared" si="0"/>
        <v>3933100</v>
      </c>
      <c r="J14" s="93">
        <f t="shared" si="0"/>
        <v>0</v>
      </c>
      <c r="K14" s="93">
        <f t="shared" si="0"/>
        <v>0</v>
      </c>
      <c r="L14" s="93">
        <f t="shared" si="0"/>
        <v>0</v>
      </c>
    </row>
    <row r="15" ht="12.75">
      <c r="A15" s="60"/>
    </row>
    <row r="16" spans="1:4" ht="12.75">
      <c r="A16" s="94" t="s">
        <v>295</v>
      </c>
      <c r="D16" s="95">
        <v>1035898</v>
      </c>
    </row>
    <row r="17" spans="1:4" ht="12.75">
      <c r="A17" s="94" t="s">
        <v>296</v>
      </c>
      <c r="D17" s="95">
        <v>3933100</v>
      </c>
    </row>
    <row r="18" spans="1:4" ht="12.75">
      <c r="A18" s="94" t="s">
        <v>297</v>
      </c>
      <c r="D18" s="96">
        <v>3.8</v>
      </c>
    </row>
    <row r="19" spans="1:4" ht="12.75">
      <c r="A19" s="60" t="s">
        <v>298</v>
      </c>
      <c r="D19">
        <v>2.48</v>
      </c>
    </row>
    <row r="20" spans="1:4" ht="12.75">
      <c r="A20" s="60" t="s">
        <v>299</v>
      </c>
      <c r="D20">
        <v>1.32</v>
      </c>
    </row>
    <row r="24" ht="12.75">
      <c r="I24" t="s">
        <v>106</v>
      </c>
    </row>
    <row r="27" ht="12.75">
      <c r="I27" t="s">
        <v>300</v>
      </c>
    </row>
  </sheetData>
  <mergeCells count="18">
    <mergeCell ref="J1:L5"/>
    <mergeCell ref="A6:L6"/>
    <mergeCell ref="A8:A11"/>
    <mergeCell ref="B8:C8"/>
    <mergeCell ref="D8:D11"/>
    <mergeCell ref="E8:H8"/>
    <mergeCell ref="I8:K8"/>
    <mergeCell ref="L8:L11"/>
    <mergeCell ref="B9:B11"/>
    <mergeCell ref="C9:C11"/>
    <mergeCell ref="E9:E11"/>
    <mergeCell ref="F9:H9"/>
    <mergeCell ref="I9:I11"/>
    <mergeCell ref="J9:K9"/>
    <mergeCell ref="F10:F11"/>
    <mergeCell ref="G10:H10"/>
    <mergeCell ref="J10:J11"/>
    <mergeCell ref="K10:K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1.25390625" style="0" customWidth="1"/>
    <col min="4" max="4" width="10.25390625" style="0" customWidth="1"/>
    <col min="5" max="5" width="10.00390625" style="0" customWidth="1"/>
    <col min="6" max="6" width="9.75390625" style="0" customWidth="1"/>
    <col min="7" max="7" width="10.75390625" style="0" customWidth="1"/>
  </cols>
  <sheetData>
    <row r="1" spans="1:4" ht="12.75">
      <c r="A1" t="s">
        <v>0</v>
      </c>
      <c r="D1" t="s">
        <v>265</v>
      </c>
    </row>
    <row r="2" ht="12.75">
      <c r="D2" t="s">
        <v>266</v>
      </c>
    </row>
    <row r="3" ht="12.75">
      <c r="D3" t="s">
        <v>3</v>
      </c>
    </row>
    <row r="4" ht="12.75">
      <c r="D4" t="s">
        <v>4</v>
      </c>
    </row>
    <row r="6" spans="1:7" ht="12.75">
      <c r="A6" s="117" t="s">
        <v>267</v>
      </c>
      <c r="B6" s="117"/>
      <c r="C6" s="117"/>
      <c r="D6" s="117"/>
      <c r="E6" s="117"/>
      <c r="F6" s="117"/>
      <c r="G6" s="117"/>
    </row>
    <row r="8" spans="1:7" ht="45">
      <c r="A8" s="78" t="s">
        <v>112</v>
      </c>
      <c r="B8" s="79" t="s">
        <v>268</v>
      </c>
      <c r="C8" s="79" t="s">
        <v>269</v>
      </c>
      <c r="D8" s="79" t="s">
        <v>270</v>
      </c>
      <c r="E8" s="79" t="s">
        <v>271</v>
      </c>
      <c r="F8" s="79" t="s">
        <v>118</v>
      </c>
      <c r="G8" s="79" t="s">
        <v>272</v>
      </c>
    </row>
    <row r="9" spans="1:7" ht="12.75">
      <c r="A9" s="8" t="s">
        <v>12</v>
      </c>
      <c r="B9" s="8" t="s">
        <v>17</v>
      </c>
      <c r="C9" s="8" t="s">
        <v>23</v>
      </c>
      <c r="D9" s="8" t="s">
        <v>29</v>
      </c>
      <c r="E9" s="8" t="s">
        <v>36</v>
      </c>
      <c r="F9" s="8" t="s">
        <v>39</v>
      </c>
      <c r="G9" s="8" t="s">
        <v>42</v>
      </c>
    </row>
    <row r="10" spans="1:7" ht="25.5">
      <c r="A10" s="80" t="s">
        <v>12</v>
      </c>
      <c r="B10" s="81" t="s">
        <v>273</v>
      </c>
      <c r="C10" s="82" t="s">
        <v>274</v>
      </c>
      <c r="D10" s="76">
        <v>5987</v>
      </c>
      <c r="E10" s="76">
        <v>6000</v>
      </c>
      <c r="F10" s="76">
        <v>11987</v>
      </c>
      <c r="G10" s="72">
        <v>0</v>
      </c>
    </row>
    <row r="11" spans="1:7" ht="63.75">
      <c r="A11" s="80" t="s">
        <v>17</v>
      </c>
      <c r="B11" s="81" t="s">
        <v>275</v>
      </c>
      <c r="C11" s="81" t="s">
        <v>276</v>
      </c>
      <c r="D11" s="76">
        <v>8500</v>
      </c>
      <c r="E11" s="76">
        <v>682909</v>
      </c>
      <c r="F11" s="76">
        <v>691409</v>
      </c>
      <c r="G11" s="72">
        <v>0</v>
      </c>
    </row>
    <row r="12" spans="1:7" ht="63.75">
      <c r="A12" s="80" t="s">
        <v>23</v>
      </c>
      <c r="B12" s="81" t="s">
        <v>277</v>
      </c>
      <c r="C12" s="81" t="s">
        <v>278</v>
      </c>
      <c r="D12" s="76">
        <v>13900</v>
      </c>
      <c r="E12" s="76">
        <v>727024</v>
      </c>
      <c r="F12" s="76">
        <v>740924</v>
      </c>
      <c r="G12" s="72">
        <v>0</v>
      </c>
    </row>
    <row r="13" spans="1:7" ht="12.75">
      <c r="A13" s="72"/>
      <c r="B13" s="83" t="s">
        <v>130</v>
      </c>
      <c r="C13" s="83"/>
      <c r="D13" s="84">
        <f>D10+D11+D12</f>
        <v>28387</v>
      </c>
      <c r="E13" s="84">
        <f>E10+E11+E12</f>
        <v>1415933</v>
      </c>
      <c r="F13" s="84">
        <f>F10+F11+F12</f>
        <v>1444320</v>
      </c>
      <c r="G13" s="83">
        <v>0</v>
      </c>
    </row>
    <row r="17" ht="12.75">
      <c r="D17" t="s">
        <v>106</v>
      </c>
    </row>
    <row r="20" ht="12.75">
      <c r="D20" t="s">
        <v>264</v>
      </c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B1">
      <selection activeCell="B3" sqref="B3"/>
    </sheetView>
  </sheetViews>
  <sheetFormatPr defaultColWidth="9.00390625" defaultRowHeight="12.75"/>
  <cols>
    <col min="1" max="1" width="4.375" style="0" hidden="1" customWidth="1"/>
    <col min="2" max="2" width="39.25390625" style="0" customWidth="1"/>
    <col min="3" max="3" width="21.125" style="0" customWidth="1"/>
    <col min="4" max="4" width="11.75390625" style="0" customWidth="1"/>
    <col min="5" max="5" width="10.625" style="0" customWidth="1"/>
  </cols>
  <sheetData>
    <row r="1" spans="1:3" ht="12.75">
      <c r="A1" t="s">
        <v>0</v>
      </c>
      <c r="B1" t="s">
        <v>0</v>
      </c>
      <c r="C1" t="s">
        <v>132</v>
      </c>
    </row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6" spans="1:5" ht="12.75">
      <c r="A6" s="118" t="s">
        <v>133</v>
      </c>
      <c r="B6" s="118"/>
      <c r="C6" s="118"/>
      <c r="D6" s="118"/>
      <c r="E6" s="118"/>
    </row>
    <row r="8" spans="1:5" ht="33.75">
      <c r="A8" s="47" t="s">
        <v>112</v>
      </c>
      <c r="B8" s="47" t="s">
        <v>134</v>
      </c>
      <c r="C8" s="47" t="s">
        <v>135</v>
      </c>
      <c r="D8" s="47" t="s">
        <v>136</v>
      </c>
      <c r="E8" s="47" t="s">
        <v>10</v>
      </c>
    </row>
    <row r="9" spans="1:5" s="49" customFormat="1" ht="8.25">
      <c r="A9" s="48">
        <v>1</v>
      </c>
      <c r="B9" s="48">
        <v>2</v>
      </c>
      <c r="C9" s="48">
        <v>3</v>
      </c>
      <c r="D9" s="48">
        <v>4</v>
      </c>
      <c r="E9" s="48">
        <v>5</v>
      </c>
    </row>
    <row r="10" spans="1:5" s="52" customFormat="1" ht="12.75">
      <c r="A10" s="50" t="s">
        <v>12</v>
      </c>
      <c r="B10" s="50" t="s">
        <v>13</v>
      </c>
      <c r="C10" s="50"/>
      <c r="D10" s="47"/>
      <c r="E10" s="51">
        <f>E11+E13</f>
        <v>2470000</v>
      </c>
    </row>
    <row r="11" spans="1:5" ht="12.75">
      <c r="A11" s="53"/>
      <c r="B11" s="53" t="s">
        <v>137</v>
      </c>
      <c r="C11" s="53"/>
      <c r="D11" s="54"/>
      <c r="E11" s="55">
        <f>E12</f>
        <v>1221000</v>
      </c>
    </row>
    <row r="12" spans="1:5" ht="67.5">
      <c r="A12" s="53"/>
      <c r="B12" s="53" t="s">
        <v>138</v>
      </c>
      <c r="C12" s="53" t="s">
        <v>139</v>
      </c>
      <c r="D12" s="54">
        <v>2005</v>
      </c>
      <c r="E12" s="56">
        <v>1221000</v>
      </c>
    </row>
    <row r="13" spans="1:5" ht="12.75">
      <c r="A13" s="53"/>
      <c r="B13" s="53" t="s">
        <v>140</v>
      </c>
      <c r="C13" s="53"/>
      <c r="D13" s="54"/>
      <c r="E13" s="55">
        <f>E14+E15+E16+E17+E18+E19+E20+E21+E22+E23</f>
        <v>1249000</v>
      </c>
    </row>
    <row r="14" spans="1:5" ht="56.25">
      <c r="A14" s="53"/>
      <c r="B14" s="53" t="s">
        <v>141</v>
      </c>
      <c r="C14" s="53" t="s">
        <v>142</v>
      </c>
      <c r="D14" s="54">
        <v>2005</v>
      </c>
      <c r="E14" s="55">
        <v>206000</v>
      </c>
    </row>
    <row r="15" spans="1:5" ht="33.75">
      <c r="A15" s="53"/>
      <c r="B15" s="53" t="s">
        <v>143</v>
      </c>
      <c r="C15" s="53" t="s">
        <v>144</v>
      </c>
      <c r="D15" s="54">
        <v>2005</v>
      </c>
      <c r="E15" s="55">
        <v>85000</v>
      </c>
    </row>
    <row r="16" spans="1:5" ht="56.25">
      <c r="A16" s="53"/>
      <c r="B16" s="53" t="s">
        <v>145</v>
      </c>
      <c r="C16" s="53" t="s">
        <v>146</v>
      </c>
      <c r="D16" s="54">
        <v>2005</v>
      </c>
      <c r="E16" s="55">
        <v>99000</v>
      </c>
    </row>
    <row r="17" spans="1:5" ht="12.75">
      <c r="A17" s="53"/>
      <c r="B17" s="53" t="s">
        <v>147</v>
      </c>
      <c r="C17" s="53" t="s">
        <v>148</v>
      </c>
      <c r="D17" s="54">
        <v>2005</v>
      </c>
      <c r="E17" s="55">
        <v>10000</v>
      </c>
    </row>
    <row r="18" spans="1:5" ht="45">
      <c r="A18" s="53"/>
      <c r="B18" s="53" t="s">
        <v>149</v>
      </c>
      <c r="C18" s="53" t="s">
        <v>150</v>
      </c>
      <c r="D18" s="54">
        <v>2005</v>
      </c>
      <c r="E18" s="55">
        <v>212000</v>
      </c>
    </row>
    <row r="19" spans="1:5" ht="45">
      <c r="A19" s="53"/>
      <c r="B19" s="53" t="s">
        <v>151</v>
      </c>
      <c r="C19" s="53" t="s">
        <v>152</v>
      </c>
      <c r="D19" s="54">
        <v>2005</v>
      </c>
      <c r="E19" s="55">
        <v>160000</v>
      </c>
    </row>
    <row r="20" spans="1:5" ht="45">
      <c r="A20" s="53"/>
      <c r="B20" s="53" t="s">
        <v>153</v>
      </c>
      <c r="C20" s="53" t="s">
        <v>154</v>
      </c>
      <c r="D20" s="54">
        <v>2005</v>
      </c>
      <c r="E20" s="55">
        <v>263000</v>
      </c>
    </row>
    <row r="21" spans="1:5" ht="22.5">
      <c r="A21" s="53"/>
      <c r="B21" s="53" t="s">
        <v>155</v>
      </c>
      <c r="C21" s="53" t="s">
        <v>148</v>
      </c>
      <c r="D21" s="54">
        <v>2005</v>
      </c>
      <c r="E21" s="55">
        <v>20000</v>
      </c>
    </row>
    <row r="22" spans="1:5" ht="22.5">
      <c r="A22" s="53"/>
      <c r="B22" s="53" t="s">
        <v>156</v>
      </c>
      <c r="C22" s="53" t="s">
        <v>148</v>
      </c>
      <c r="D22" s="54">
        <v>2005</v>
      </c>
      <c r="E22" s="55">
        <v>30000</v>
      </c>
    </row>
    <row r="23" spans="1:6" ht="22.5">
      <c r="A23" s="53"/>
      <c r="B23" s="46" t="s">
        <v>157</v>
      </c>
      <c r="C23" s="46" t="s">
        <v>158</v>
      </c>
      <c r="D23" s="8">
        <v>2005</v>
      </c>
      <c r="E23" s="57">
        <v>164000</v>
      </c>
      <c r="F23" s="58"/>
    </row>
    <row r="24" spans="1:5" s="52" customFormat="1" ht="12.75">
      <c r="A24" s="50" t="s">
        <v>17</v>
      </c>
      <c r="B24" s="50" t="s">
        <v>18</v>
      </c>
      <c r="C24" s="50"/>
      <c r="D24" s="47"/>
      <c r="E24" s="51">
        <f>E25</f>
        <v>5358000</v>
      </c>
    </row>
    <row r="25" spans="1:5" ht="22.5">
      <c r="A25" s="50"/>
      <c r="B25" s="53" t="s">
        <v>159</v>
      </c>
      <c r="C25" s="53"/>
      <c r="D25" s="54"/>
      <c r="E25" s="55">
        <f>E26+E27+E28</f>
        <v>5358000</v>
      </c>
    </row>
    <row r="26" spans="1:5" ht="101.25">
      <c r="A26" s="50"/>
      <c r="B26" s="53" t="s">
        <v>160</v>
      </c>
      <c r="C26" s="53" t="s">
        <v>161</v>
      </c>
      <c r="D26" s="54" t="s">
        <v>162</v>
      </c>
      <c r="E26" s="55">
        <v>4645000</v>
      </c>
    </row>
    <row r="27" spans="1:5" ht="22.5">
      <c r="A27" s="50"/>
      <c r="B27" s="53" t="s">
        <v>163</v>
      </c>
      <c r="C27" s="53"/>
      <c r="D27" s="54" t="s">
        <v>164</v>
      </c>
      <c r="E27" s="55">
        <v>18000</v>
      </c>
    </row>
    <row r="28" spans="1:5" ht="146.25">
      <c r="A28" s="50"/>
      <c r="B28" s="53" t="s">
        <v>165</v>
      </c>
      <c r="C28" s="53" t="s">
        <v>166</v>
      </c>
      <c r="D28" s="54" t="s">
        <v>162</v>
      </c>
      <c r="E28" s="55">
        <v>695000</v>
      </c>
    </row>
    <row r="29" spans="1:5" s="52" customFormat="1" ht="12.75">
      <c r="A29" s="50" t="s">
        <v>23</v>
      </c>
      <c r="B29" s="50" t="s">
        <v>30</v>
      </c>
      <c r="C29" s="50"/>
      <c r="D29" s="47"/>
      <c r="E29" s="51">
        <f>E32+E30</f>
        <v>91299</v>
      </c>
    </row>
    <row r="30" spans="1:5" s="52" customFormat="1" ht="12.75">
      <c r="A30" s="50"/>
      <c r="B30" s="53" t="s">
        <v>167</v>
      </c>
      <c r="C30" s="50"/>
      <c r="D30" s="47"/>
      <c r="E30" s="51">
        <f>E31</f>
        <v>3550</v>
      </c>
    </row>
    <row r="31" spans="1:5" s="52" customFormat="1" ht="12.75">
      <c r="A31" s="50"/>
      <c r="B31" s="53" t="s">
        <v>168</v>
      </c>
      <c r="C31" s="50"/>
      <c r="D31" s="47"/>
      <c r="E31" s="55">
        <v>3550</v>
      </c>
    </row>
    <row r="32" spans="1:5" s="52" customFormat="1" ht="22.5">
      <c r="A32" s="50"/>
      <c r="B32" s="53" t="s">
        <v>169</v>
      </c>
      <c r="C32" s="50"/>
      <c r="D32" s="47"/>
      <c r="E32" s="51">
        <f>E33+E34+E35</f>
        <v>87749</v>
      </c>
    </row>
    <row r="33" spans="1:5" s="52" customFormat="1" ht="12.75">
      <c r="A33" s="50"/>
      <c r="B33" s="53" t="s">
        <v>170</v>
      </c>
      <c r="C33" s="50"/>
      <c r="D33" s="54" t="s">
        <v>162</v>
      </c>
      <c r="E33" s="55">
        <v>46749</v>
      </c>
    </row>
    <row r="34" spans="1:5" s="52" customFormat="1" ht="12.75">
      <c r="A34" s="50"/>
      <c r="B34" s="53" t="s">
        <v>171</v>
      </c>
      <c r="C34" s="53"/>
      <c r="D34" s="54" t="s">
        <v>162</v>
      </c>
      <c r="E34" s="55">
        <v>26000</v>
      </c>
    </row>
    <row r="35" spans="1:5" s="52" customFormat="1" ht="22.5">
      <c r="A35" s="50"/>
      <c r="B35" s="53" t="s">
        <v>172</v>
      </c>
      <c r="C35" s="53"/>
      <c r="D35" s="54" t="s">
        <v>162</v>
      </c>
      <c r="E35" s="55">
        <v>15000</v>
      </c>
    </row>
    <row r="36" spans="1:5" s="52" customFormat="1" ht="12.75">
      <c r="A36" s="50" t="s">
        <v>29</v>
      </c>
      <c r="B36" s="50" t="s">
        <v>67</v>
      </c>
      <c r="C36" s="50"/>
      <c r="D36" s="47"/>
      <c r="E36" s="51">
        <f>E37+E45+E53+E58</f>
        <v>2209198</v>
      </c>
    </row>
    <row r="37" spans="1:5" ht="12.75">
      <c r="A37" s="50"/>
      <c r="B37" s="53" t="s">
        <v>173</v>
      </c>
      <c r="C37" s="53"/>
      <c r="D37" s="54"/>
      <c r="E37" s="55">
        <f>E38+E39+E40+E41+E42+E43</f>
        <v>1753498</v>
      </c>
    </row>
    <row r="38" spans="1:5" ht="33.75">
      <c r="A38" s="50"/>
      <c r="B38" s="53" t="s">
        <v>174</v>
      </c>
      <c r="C38" s="53" t="s">
        <v>175</v>
      </c>
      <c r="D38" s="54" t="s">
        <v>162</v>
      </c>
      <c r="E38" s="55">
        <v>1726698</v>
      </c>
    </row>
    <row r="39" spans="1:5" ht="12.75">
      <c r="A39" s="50"/>
      <c r="B39" s="53" t="s">
        <v>176</v>
      </c>
      <c r="C39" s="53" t="s">
        <v>177</v>
      </c>
      <c r="D39" s="54" t="s">
        <v>162</v>
      </c>
      <c r="E39" s="55">
        <v>3800</v>
      </c>
    </row>
    <row r="40" spans="1:5" ht="12.75">
      <c r="A40" s="50"/>
      <c r="B40" s="53" t="s">
        <v>178</v>
      </c>
      <c r="C40" s="53" t="s">
        <v>177</v>
      </c>
      <c r="D40" s="54" t="s">
        <v>162</v>
      </c>
      <c r="E40" s="55">
        <v>9000</v>
      </c>
    </row>
    <row r="41" spans="1:5" ht="12.75">
      <c r="A41" s="50"/>
      <c r="B41" s="53" t="s">
        <v>179</v>
      </c>
      <c r="C41" s="53" t="s">
        <v>177</v>
      </c>
      <c r="D41" s="54" t="s">
        <v>162</v>
      </c>
      <c r="E41" s="55">
        <v>5000</v>
      </c>
    </row>
    <row r="42" spans="1:5" ht="12.75">
      <c r="A42" s="50"/>
      <c r="B42" s="53" t="s">
        <v>180</v>
      </c>
      <c r="C42" s="53" t="s">
        <v>177</v>
      </c>
      <c r="D42" s="54" t="s">
        <v>162</v>
      </c>
      <c r="E42" s="55">
        <v>5000</v>
      </c>
    </row>
    <row r="43" spans="1:5" ht="12.75">
      <c r="A43" s="50"/>
      <c r="B43" s="53" t="s">
        <v>181</v>
      </c>
      <c r="C43" s="53" t="s">
        <v>177</v>
      </c>
      <c r="D43" s="54" t="s">
        <v>162</v>
      </c>
      <c r="E43" s="55">
        <v>4000</v>
      </c>
    </row>
    <row r="44" spans="1:5" ht="12.75">
      <c r="A44" s="50"/>
      <c r="B44" s="53"/>
      <c r="C44" s="53"/>
      <c r="D44" s="54"/>
      <c r="E44" s="55"/>
    </row>
    <row r="45" spans="1:5" ht="12.75">
      <c r="A45" s="50"/>
      <c r="B45" s="53" t="s">
        <v>182</v>
      </c>
      <c r="C45" s="53"/>
      <c r="D45" s="54"/>
      <c r="E45" s="55">
        <f>E46+E47+E48+E49+E50+E51</f>
        <v>37700</v>
      </c>
    </row>
    <row r="46" spans="1:5" ht="12.75">
      <c r="A46" s="50"/>
      <c r="B46" s="53" t="s">
        <v>183</v>
      </c>
      <c r="C46" s="53" t="s">
        <v>177</v>
      </c>
      <c r="D46" s="54" t="s">
        <v>162</v>
      </c>
      <c r="E46" s="55">
        <v>9800</v>
      </c>
    </row>
    <row r="47" spans="1:5" ht="12.75">
      <c r="A47" s="50"/>
      <c r="B47" s="53" t="s">
        <v>184</v>
      </c>
      <c r="C47" s="53" t="s">
        <v>177</v>
      </c>
      <c r="D47" s="54" t="s">
        <v>162</v>
      </c>
      <c r="E47" s="55">
        <v>3700</v>
      </c>
    </row>
    <row r="48" spans="1:5" ht="12.75">
      <c r="A48" s="50"/>
      <c r="B48" s="53" t="s">
        <v>185</v>
      </c>
      <c r="C48" s="53" t="s">
        <v>177</v>
      </c>
      <c r="D48" s="54" t="s">
        <v>162</v>
      </c>
      <c r="E48" s="55">
        <v>9800</v>
      </c>
    </row>
    <row r="49" spans="1:5" ht="12.75">
      <c r="A49" s="50"/>
      <c r="B49" s="53" t="s">
        <v>186</v>
      </c>
      <c r="C49" s="53" t="s">
        <v>177</v>
      </c>
      <c r="D49" s="54" t="s">
        <v>162</v>
      </c>
      <c r="E49" s="55">
        <v>4800</v>
      </c>
    </row>
    <row r="50" spans="1:5" ht="12.75">
      <c r="A50" s="50"/>
      <c r="B50" s="53" t="s">
        <v>187</v>
      </c>
      <c r="C50" s="53" t="s">
        <v>177</v>
      </c>
      <c r="D50" s="54" t="s">
        <v>162</v>
      </c>
      <c r="E50" s="55">
        <v>4800</v>
      </c>
    </row>
    <row r="51" spans="1:5" ht="12.75">
      <c r="A51" s="50"/>
      <c r="B51" s="53" t="s">
        <v>188</v>
      </c>
      <c r="C51" s="53" t="s">
        <v>177</v>
      </c>
      <c r="D51" s="54" t="s">
        <v>162</v>
      </c>
      <c r="E51" s="55">
        <v>4800</v>
      </c>
    </row>
    <row r="52" spans="1:5" ht="12.75">
      <c r="A52" s="50"/>
      <c r="B52" s="53"/>
      <c r="C52" s="53"/>
      <c r="D52" s="54"/>
      <c r="E52" s="55"/>
    </row>
    <row r="53" spans="1:5" ht="12.75">
      <c r="A53" s="50"/>
      <c r="B53" s="53" t="s">
        <v>189</v>
      </c>
      <c r="C53" s="53"/>
      <c r="D53" s="54"/>
      <c r="E53" s="55">
        <f>E54+E55+E56</f>
        <v>410000</v>
      </c>
    </row>
    <row r="54" spans="1:5" ht="56.25">
      <c r="A54" s="50"/>
      <c r="B54" s="53" t="s">
        <v>190</v>
      </c>
      <c r="C54" s="53" t="s">
        <v>191</v>
      </c>
      <c r="D54" s="54" t="s">
        <v>162</v>
      </c>
      <c r="E54" s="55">
        <v>400000</v>
      </c>
    </row>
    <row r="55" spans="1:5" ht="12.75">
      <c r="A55" s="50"/>
      <c r="B55" s="53" t="s">
        <v>192</v>
      </c>
      <c r="C55" s="53" t="s">
        <v>177</v>
      </c>
      <c r="D55" s="54" t="s">
        <v>162</v>
      </c>
      <c r="E55" s="56">
        <v>5000</v>
      </c>
    </row>
    <row r="56" spans="1:5" ht="12.75">
      <c r="A56" s="50"/>
      <c r="B56" s="53" t="s">
        <v>193</v>
      </c>
      <c r="C56" s="53" t="s">
        <v>177</v>
      </c>
      <c r="D56" s="54" t="s">
        <v>162</v>
      </c>
      <c r="E56" s="55">
        <v>5000</v>
      </c>
    </row>
    <row r="57" spans="1:5" ht="12.75">
      <c r="A57" s="50"/>
      <c r="B57" s="53"/>
      <c r="C57" s="53"/>
      <c r="D57" s="54"/>
      <c r="E57" s="55"/>
    </row>
    <row r="58" spans="1:5" ht="22.5">
      <c r="A58" s="50"/>
      <c r="B58" s="53" t="s">
        <v>194</v>
      </c>
      <c r="C58" s="53"/>
      <c r="D58" s="54"/>
      <c r="E58" s="55">
        <f>E59</f>
        <v>8000</v>
      </c>
    </row>
    <row r="59" spans="1:5" ht="22.5">
      <c r="A59" s="50"/>
      <c r="B59" s="53" t="s">
        <v>195</v>
      </c>
      <c r="C59" s="53" t="s">
        <v>177</v>
      </c>
      <c r="D59" s="54" t="s">
        <v>162</v>
      </c>
      <c r="E59" s="55">
        <v>8000</v>
      </c>
    </row>
    <row r="60" spans="1:5" ht="12.75">
      <c r="A60" s="50"/>
      <c r="B60" s="53"/>
      <c r="C60" s="53"/>
      <c r="D60" s="54"/>
      <c r="E60" s="55"/>
    </row>
    <row r="61" spans="1:5" ht="12.75">
      <c r="A61" s="50"/>
      <c r="B61" s="50" t="s">
        <v>81</v>
      </c>
      <c r="C61" s="53"/>
      <c r="D61" s="54"/>
      <c r="E61" s="51">
        <f>E62</f>
        <v>9000</v>
      </c>
    </row>
    <row r="62" spans="1:5" ht="12.75">
      <c r="A62" s="50"/>
      <c r="B62" s="53" t="s">
        <v>196</v>
      </c>
      <c r="C62" s="53"/>
      <c r="D62" s="54"/>
      <c r="E62" s="55">
        <f>E63</f>
        <v>9000</v>
      </c>
    </row>
    <row r="63" spans="1:5" ht="12.75">
      <c r="A63" s="50"/>
      <c r="B63" s="53" t="s">
        <v>197</v>
      </c>
      <c r="C63" s="53" t="s">
        <v>177</v>
      </c>
      <c r="D63" s="54" t="s">
        <v>162</v>
      </c>
      <c r="E63" s="55">
        <v>9000</v>
      </c>
    </row>
    <row r="64" spans="1:5" ht="12.75">
      <c r="A64" s="50"/>
      <c r="B64" s="53"/>
      <c r="C64" s="53"/>
      <c r="D64" s="54"/>
      <c r="E64" s="55"/>
    </row>
    <row r="65" spans="1:5" s="52" customFormat="1" ht="12.75">
      <c r="A65" s="50" t="s">
        <v>39</v>
      </c>
      <c r="B65" s="50" t="s">
        <v>90</v>
      </c>
      <c r="C65" s="50"/>
      <c r="D65" s="47"/>
      <c r="E65" s="51">
        <f>E66</f>
        <v>44100</v>
      </c>
    </row>
    <row r="66" spans="1:5" ht="12.75">
      <c r="A66" s="50"/>
      <c r="B66" s="53" t="s">
        <v>198</v>
      </c>
      <c r="C66" s="53"/>
      <c r="D66" s="54"/>
      <c r="E66" s="55">
        <f>E67+E68+E69+E70+E71</f>
        <v>44100</v>
      </c>
    </row>
    <row r="67" spans="1:5" ht="12.75">
      <c r="A67" s="50"/>
      <c r="B67" s="53" t="s">
        <v>199</v>
      </c>
      <c r="C67" s="53" t="s">
        <v>177</v>
      </c>
      <c r="D67" s="54" t="s">
        <v>162</v>
      </c>
      <c r="E67" s="55">
        <v>8500</v>
      </c>
    </row>
    <row r="68" spans="1:5" ht="22.5">
      <c r="A68" s="50"/>
      <c r="B68" s="53" t="s">
        <v>200</v>
      </c>
      <c r="C68" s="53" t="s">
        <v>177</v>
      </c>
      <c r="D68" s="54" t="s">
        <v>162</v>
      </c>
      <c r="E68" s="55">
        <v>9800</v>
      </c>
    </row>
    <row r="69" spans="1:5" ht="12.75">
      <c r="A69" s="50"/>
      <c r="B69" s="53" t="s">
        <v>201</v>
      </c>
      <c r="C69" s="53" t="s">
        <v>177</v>
      </c>
      <c r="D69" s="54" t="s">
        <v>162</v>
      </c>
      <c r="E69" s="55">
        <v>7000</v>
      </c>
    </row>
    <row r="70" spans="1:5" ht="12.75">
      <c r="A70" s="50" t="s">
        <v>42</v>
      </c>
      <c r="B70" s="53" t="s">
        <v>202</v>
      </c>
      <c r="C70" s="53" t="s">
        <v>177</v>
      </c>
      <c r="D70" s="54" t="s">
        <v>162</v>
      </c>
      <c r="E70" s="55">
        <v>9000</v>
      </c>
    </row>
    <row r="71" spans="1:5" ht="12.75">
      <c r="A71" s="50"/>
      <c r="B71" s="53" t="s">
        <v>203</v>
      </c>
      <c r="C71" s="53" t="s">
        <v>177</v>
      </c>
      <c r="D71" s="54" t="s">
        <v>162</v>
      </c>
      <c r="E71" s="55">
        <v>9800</v>
      </c>
    </row>
    <row r="72" spans="1:5" ht="12.75">
      <c r="A72" s="50"/>
      <c r="B72" s="53"/>
      <c r="C72" s="53"/>
      <c r="D72" s="54"/>
      <c r="E72" s="55"/>
    </row>
    <row r="73" spans="1:5" s="52" customFormat="1" ht="22.5">
      <c r="A73" s="50"/>
      <c r="B73" s="50" t="s">
        <v>94</v>
      </c>
      <c r="C73" s="50"/>
      <c r="D73" s="47"/>
      <c r="E73" s="51">
        <f>E74</f>
        <v>2300000</v>
      </c>
    </row>
    <row r="74" spans="1:5" ht="12.75">
      <c r="A74" s="50"/>
      <c r="B74" s="53" t="s">
        <v>204</v>
      </c>
      <c r="C74" s="53"/>
      <c r="D74" s="54"/>
      <c r="E74" s="55">
        <f>E75</f>
        <v>2300000</v>
      </c>
    </row>
    <row r="75" spans="1:5" ht="22.5">
      <c r="A75" s="50"/>
      <c r="B75" s="53" t="s">
        <v>205</v>
      </c>
      <c r="C75" s="53" t="s">
        <v>206</v>
      </c>
      <c r="D75" s="54" t="s">
        <v>162</v>
      </c>
      <c r="E75" s="55">
        <v>2300000</v>
      </c>
    </row>
    <row r="76" spans="1:5" ht="12.75">
      <c r="A76" s="50"/>
      <c r="B76" s="53"/>
      <c r="C76" s="53"/>
      <c r="D76" s="54"/>
      <c r="E76" s="55"/>
    </row>
    <row r="77" spans="1:5" s="52" customFormat="1" ht="12.75">
      <c r="A77" s="50"/>
      <c r="B77" s="50" t="s">
        <v>103</v>
      </c>
      <c r="C77" s="50"/>
      <c r="D77" s="47"/>
      <c r="E77" s="51">
        <f>E78</f>
        <v>45000</v>
      </c>
    </row>
    <row r="78" spans="1:5" ht="12.75">
      <c r="A78" s="50"/>
      <c r="B78" s="53" t="s">
        <v>207</v>
      </c>
      <c r="C78" s="53"/>
      <c r="D78" s="54"/>
      <c r="E78" s="55">
        <f>E79+E80</f>
        <v>45000</v>
      </c>
    </row>
    <row r="79" spans="1:5" ht="22.5">
      <c r="A79" s="59"/>
      <c r="B79" s="53" t="s">
        <v>208</v>
      </c>
      <c r="C79" s="53" t="s">
        <v>209</v>
      </c>
      <c r="D79" s="54" t="s">
        <v>162</v>
      </c>
      <c r="E79" s="55">
        <v>10000</v>
      </c>
    </row>
    <row r="80" spans="1:5" ht="45">
      <c r="A80" s="59"/>
      <c r="B80" s="46" t="s">
        <v>210</v>
      </c>
      <c r="C80" s="53" t="s">
        <v>211</v>
      </c>
      <c r="D80" s="54" t="s">
        <v>162</v>
      </c>
      <c r="E80" s="55">
        <v>35000</v>
      </c>
    </row>
    <row r="81" spans="1:5" ht="12.75">
      <c r="A81" s="59"/>
      <c r="B81" s="53"/>
      <c r="C81" s="53"/>
      <c r="D81" s="54"/>
      <c r="E81" s="55"/>
    </row>
    <row r="82" spans="1:5" s="52" customFormat="1" ht="12.75">
      <c r="A82"/>
      <c r="B82" s="50" t="s">
        <v>212</v>
      </c>
      <c r="C82" s="50"/>
      <c r="D82" s="47"/>
      <c r="E82" s="51">
        <f>E10+E24+E29+E36+E62+E65+E73+E77</f>
        <v>12526597</v>
      </c>
    </row>
    <row r="83" ht="12.75">
      <c r="B83" s="60"/>
    </row>
    <row r="84" ht="12.75">
      <c r="B84" s="60"/>
    </row>
    <row r="85" spans="2:3" ht="12.75">
      <c r="B85" s="60"/>
      <c r="C85" t="s">
        <v>106</v>
      </c>
    </row>
    <row r="86" ht="12.75">
      <c r="B86" s="60"/>
    </row>
    <row r="87" ht="12.75">
      <c r="B87" s="60"/>
    </row>
    <row r="88" spans="2:6" ht="12.75">
      <c r="B88" s="60"/>
      <c r="C88" t="s">
        <v>131</v>
      </c>
      <c r="F88" s="61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