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0"/>
  </bookViews>
  <sheets>
    <sheet name="Zał.5" sheetId="1" r:id="rId1"/>
    <sheet name="Zał.10" sheetId="2" r:id="rId2"/>
    <sheet name="Zał.14" sheetId="3" r:id="rId3"/>
  </sheets>
  <definedNames>
    <definedName name="_xlnm.Print_Area" localSheetId="0">'Zał.5'!$A$1:$H$106</definedName>
  </definedNames>
  <calcPr fullCalcOnLoad="1"/>
</workbook>
</file>

<file path=xl/sharedStrings.xml><?xml version="1.0" encoding="utf-8"?>
<sst xmlns="http://schemas.openxmlformats.org/spreadsheetml/2006/main" count="279" uniqueCount="174">
  <si>
    <t>Wpłaty gmin na rzecz izb rolniczych w wysokosci 2 % uzyskanych wpływów z podatku rolnego</t>
  </si>
  <si>
    <t>Świadczenia rodzinne, zaliczka alimentacyjna oraz składki na ubezpieczenia emerytalne i rentowe z ubezpieczenia społecznego</t>
  </si>
  <si>
    <t>Składki na ubezpieczenie zdrowotne opłacane za osoby pobierające niektóre świadczenia z pomocy społecznej, niektóre świadczenia rodzinne oraz za osoby uczestniczące w zajęciach w centrum integracji społecznej</t>
  </si>
  <si>
    <t>(Kultura sztuka, ochrona dóbr kultury i tradycji)</t>
  </si>
  <si>
    <t>Zadania w zakresie kultury fizycznej i sportu</t>
  </si>
  <si>
    <t>(Upowszechnianie kultury fizycznej i sportu)</t>
  </si>
  <si>
    <t>Załącznik Nr 10 - po zmianach</t>
  </si>
  <si>
    <t>Załącznik Nr 5 - po zmianach</t>
  </si>
  <si>
    <t>Załącznik Nr 14 - po zmianach</t>
  </si>
  <si>
    <t>Nowoczesna komunikacja w Czechowicach-Dziedzicach</t>
  </si>
  <si>
    <t>Nowoczesna komunikacja w Czechowicach-Dziedzicach - zakup autobusów oraz wdrożenie systemu zarządzania flotą</t>
  </si>
  <si>
    <t>Program operacyjny: Kapitał ludzki Priorytet VII, działanie 7.1 Rozwój i upowszechnianie aktywnej integracji poddziałanie 7.1.1. - Rozwój i upowszechnianie aktywnej integracji przez ośrodki pomocy społecznej Projekt pt. "Pomagać aktywnie - promocja aktywnej integracji w Gminie Czechowice-Dziedzice</t>
  </si>
  <si>
    <t>Budowa obiektu sportowego – budowa otwartego kompleksu rekreacyjno – sportowego w Bronowie</t>
  </si>
  <si>
    <t xml:space="preserve">Zwrot dotacji oraz płatności, w tym wykorzystanych niezgodnie z przeznaczeniem lub wykorzystanych z naruszeniem procedur o których mowa w art. 184 ustawy, pobranych nienależnie lub w nadmiernej wysokości 
</t>
  </si>
  <si>
    <t>Dotacja celowa z budżetu dla pozostałych jednostek zaliczanych do sektora finansów publicznych</t>
  </si>
  <si>
    <t>Dotacje celowe przekazane dla powiatu na inwestycje i zakupy inwestycyjne realizowane na podstawie porozumień (umów) między jednostkami samorządu terytorialnego</t>
  </si>
  <si>
    <t>Dotacja celowa na pomoc finansową udzielaną między jednostkami samorządu terytorialnego na na dofinansowanie własnych zadań bieżących</t>
  </si>
  <si>
    <t>Dotacje celowe z budżetu na finansowanie lub dofinansowanie kosztów realizacji inwestycji i zakupów inwestycyjnych jednostek niezaliczanych do sektora finansów publicznych</t>
  </si>
  <si>
    <t>Gminny plac zabaw w Zabrzegu</t>
  </si>
  <si>
    <t xml:space="preserve">Rekultywacja składowiska odpadów </t>
  </si>
  <si>
    <t>Rady Miejskiej w Czechowicach-Dziedzicach</t>
  </si>
  <si>
    <t>Lp.</t>
  </si>
  <si>
    <t>w tym:</t>
  </si>
  <si>
    <t>2.</t>
  </si>
  <si>
    <t>3.</t>
  </si>
  <si>
    <t>4.</t>
  </si>
  <si>
    <t>5.</t>
  </si>
  <si>
    <t>6.</t>
  </si>
  <si>
    <t>7.</t>
  </si>
  <si>
    <t>8.</t>
  </si>
  <si>
    <t>9.</t>
  </si>
  <si>
    <t>Przewodniczący Rady Miejskiej</t>
  </si>
  <si>
    <t>mgr Marek Kwaśny</t>
  </si>
  <si>
    <t>1.</t>
  </si>
  <si>
    <t>L.p.</t>
  </si>
  <si>
    <t>Dział</t>
  </si>
  <si>
    <t>Rozdział</t>
  </si>
  <si>
    <t>§</t>
  </si>
  <si>
    <t>Nazwa</t>
  </si>
  <si>
    <t>Pomoc społeczna</t>
  </si>
  <si>
    <t>Zasiłki i pomoc w naturze oraz składki na ubezpieczenia emerytalne i rentowe</t>
  </si>
  <si>
    <t>Pozostała działalność</t>
  </si>
  <si>
    <t>OGÓŁEM:</t>
  </si>
  <si>
    <t>Transport i łączność</t>
  </si>
  <si>
    <t>Drogi publiczne powiatowe</t>
  </si>
  <si>
    <t>Bezpieczeństwo publiczne i ochrona przeciwpożarowa</t>
  </si>
  <si>
    <t>Urząd Miejski</t>
  </si>
  <si>
    <t>AZK</t>
  </si>
  <si>
    <t>010</t>
  </si>
  <si>
    <t>Rolnictwo i łowiectwo</t>
  </si>
  <si>
    <t>01030</t>
  </si>
  <si>
    <t>Izby rolnicze</t>
  </si>
  <si>
    <t>Oświata i wychowanie</t>
  </si>
  <si>
    <t>Przedszkola</t>
  </si>
  <si>
    <t>Ochrona zdrowia</t>
  </si>
  <si>
    <t>Zwalczanie narkomanii</t>
  </si>
  <si>
    <t>Dotacja celowa z budżetu na finansowanie lub dofinansowanie zadań zleconych do realizacji fundacjom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</si>
  <si>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</si>
  <si>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</si>
  <si>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Przeciwdziałanie alkoholizmowi</t>
  </si>
  <si>
    <t>Nazwa zakładu budżetowego</t>
  </si>
  <si>
    <t>Klasyfikacja Budżetowa</t>
  </si>
  <si>
    <t>Stan środków obrotowych na 01.01.</t>
  </si>
  <si>
    <t>Przychody</t>
  </si>
  <si>
    <t>Wydatki</t>
  </si>
  <si>
    <t>Stan środków obrotowych na 31.12.</t>
  </si>
  <si>
    <t>Razem dochody</t>
  </si>
  <si>
    <t>Razem wydatki</t>
  </si>
  <si>
    <t>Przychody własne</t>
  </si>
  <si>
    <t>Dotacje</t>
  </si>
  <si>
    <t>Wpłaty do budżetu</t>
  </si>
  <si>
    <t>Wydatki inwestycyjne</t>
  </si>
  <si>
    <t>przedmiotowe</t>
  </si>
  <si>
    <t>celowe</t>
  </si>
  <si>
    <t>Przedsiębiorstwo Komunikacji Miejskiej</t>
  </si>
  <si>
    <t>% (poz.4:3)</t>
  </si>
  <si>
    <t>Ogółem wozokilometrów</t>
  </si>
  <si>
    <t>Ogółem koszty działalności bieżącej</t>
  </si>
  <si>
    <t>Koszt 1 wozokilometra</t>
  </si>
  <si>
    <t>Wpływy własne</t>
  </si>
  <si>
    <t>Dotacja</t>
  </si>
  <si>
    <t>600</t>
  </si>
  <si>
    <t>60014</t>
  </si>
  <si>
    <t>754</t>
  </si>
  <si>
    <t>75412</t>
  </si>
  <si>
    <t>Ochotnicze straże pożarne</t>
  </si>
  <si>
    <t>Gimnazja</t>
  </si>
  <si>
    <t>Licea profilowane</t>
  </si>
  <si>
    <t>Dotacja podmiotowa dla niepublicznej jednostki systemu oświaty</t>
  </si>
  <si>
    <t>Dotacja celowa na finansowanie lub dofinansowanie zadań zleconych do realizacji stowarzyszeniom</t>
  </si>
  <si>
    <t>Dotacje celowe przekazane gminie na zadania bieżące realizowane na podstawie porozumień (umów) między jednostkami samorządu terytorialnego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</si>
  <si>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</si>
  <si>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</si>
  <si>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</si>
  <si>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</si>
  <si>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 xml:space="preserve">     mgr Marek Kwaśny</t>
  </si>
  <si>
    <t xml:space="preserve">                                                          mgr Marek Kwaśny</t>
  </si>
  <si>
    <t>Postęp biologiczny w produkcji zwierzęcej</t>
  </si>
  <si>
    <t xml:space="preserve">WYKAZ DOTACJI                           </t>
  </si>
  <si>
    <t>01020</t>
  </si>
  <si>
    <t xml:space="preserve">Dotacja celowa z budżetu na finansowanie lub dofinansowanie zadań zleconych do realizacji pozostałym jednostkom niezaliczanym do sektora finansów publicznych </t>
  </si>
  <si>
    <t>Kultura fizyczna i sport</t>
  </si>
  <si>
    <t>(Ratownictwo i ochrona ludności)</t>
  </si>
  <si>
    <t>(Działanie na rzecz osób niepełnosprawnych)</t>
  </si>
  <si>
    <t>Pozostałe zadania w zakresie kultury</t>
  </si>
  <si>
    <t>Edukacyjna opieka wychowawcza</t>
  </si>
  <si>
    <t>Kolonie i obozy oraz inne formy wypoczynku dzieci i młodzieży szkolnej, a także szkolenia młodzieży</t>
  </si>
  <si>
    <t>(Krajoznastwo oraz wypoczynek dzieci i młodzieży)</t>
  </si>
  <si>
    <t>Przeciwdziałanie i ograniczanie skutków patologii społecznej</t>
  </si>
  <si>
    <t xml:space="preserve">(Pomoc społeczna w tym pomoc rodzinom i osobom w trudnej sytuacji życiowej oraz wyrównywanie szans tych rodzin i osób) </t>
  </si>
  <si>
    <t>a)</t>
  </si>
  <si>
    <t>dotacje dla organizacji pożytku publicznego</t>
  </si>
  <si>
    <t xml:space="preserve"> dotacje dla OSP</t>
  </si>
  <si>
    <t xml:space="preserve"> zwalczanie narkomanii</t>
  </si>
  <si>
    <t>przeciwdziałanie alkoholizmowi</t>
  </si>
  <si>
    <t>pozostałe dotacje</t>
  </si>
  <si>
    <t>b)</t>
  </si>
  <si>
    <t>dotacje dla oświaty niepublicznej</t>
  </si>
  <si>
    <t>c)</t>
  </si>
  <si>
    <t>dotacje dla instytucji kultury</t>
  </si>
  <si>
    <t xml:space="preserve">                                        Przewodniczący Rady Miejskiej</t>
  </si>
  <si>
    <t>d)</t>
  </si>
  <si>
    <t>Rok</t>
  </si>
  <si>
    <t>Nazwa programu</t>
  </si>
  <si>
    <t>Jednostka realizujaca program</t>
  </si>
  <si>
    <t>Klasyfikacja</t>
  </si>
  <si>
    <t xml:space="preserve"> Wartość projektu w danym roku</t>
  </si>
  <si>
    <t>Finansowanie w tym:</t>
  </si>
  <si>
    <t>Rozdz.</t>
  </si>
  <si>
    <t>środki z funduszy strukturalnych</t>
  </si>
  <si>
    <t>środki z budżetu państwa</t>
  </si>
  <si>
    <t>środki z budżetu miasta</t>
  </si>
  <si>
    <t>wydatki kwalifikowane</t>
  </si>
  <si>
    <t>wydatki niekwalifikowane</t>
  </si>
  <si>
    <t>Razem:</t>
  </si>
  <si>
    <t>Ośrodek Pomocy Społecznej</t>
  </si>
  <si>
    <t>j.w.</t>
  </si>
  <si>
    <t>Plan na 2010r.</t>
  </si>
  <si>
    <t>PLAN PRZYCHODÓW I WYDATKÓW ZAKŁADU BUDŻETOWEGO W 2010 ROKU</t>
  </si>
  <si>
    <t>Plan finansowy po zmianach na 2009r.</t>
  </si>
  <si>
    <t>PKM</t>
  </si>
  <si>
    <t>Zasiłki stałe</t>
  </si>
  <si>
    <t>Budowa Miejskiej Sieci Teleinformatycznej w Gminie Czechowice-Dziedzice</t>
  </si>
  <si>
    <t>(Ekologia i ochrona zwierząt oraz ochrona dziedzictwa przyrodniczego)</t>
  </si>
  <si>
    <t>rodzaj dotacji</t>
  </si>
  <si>
    <t>60004</t>
  </si>
  <si>
    <t xml:space="preserve">celowa dla jednostek sektora finansów publicznych </t>
  </si>
  <si>
    <t>celowa dla jednostek spoza sektora finansów publicznych</t>
  </si>
  <si>
    <t>przedmiotowa dla jednostek sektora finansów publicznych</t>
  </si>
  <si>
    <t>Lokalny transport zbiorowy</t>
  </si>
  <si>
    <t>Dotacja przedmiotowa z budżetu dla zakładu budżetowego</t>
  </si>
  <si>
    <t>Dotacje celowe z budżetu na finansowanie lub dofinansowanie kosztów realizacji
inwestycji i zakupów inwestycyjnych zakładów budżetowych</t>
  </si>
  <si>
    <t>celowa dla jednostek sektora finansów publicznych</t>
  </si>
  <si>
    <t xml:space="preserve">podmiotowa dla jednostek sektora finansów publicznych </t>
  </si>
  <si>
    <t>podmiotowa dla jednostek spoza sektora finansów publicznych</t>
  </si>
  <si>
    <t>WYDATKI NA PROGRAMY I PROJEKTY REALIZOWANE ZE ŚRODKÓW POCHODZĄCYCH Z BUDŻETU UNII EUROPEJSKIEJ I ZE ŹRÓDEŁ ZAGRANICZNYCH I NIE PODLEGAJĄCE ZWROTOWI NA 2010 ROK</t>
  </si>
  <si>
    <t>Dotacja celowa na pomoc finansową udzielaną między jednostkami samorządu terytorialnego na dofinansowanie własnych zadań bieżących</t>
  </si>
  <si>
    <t>Komendy wojewódzkie policji</t>
  </si>
  <si>
    <t>75404</t>
  </si>
  <si>
    <t>Wpłaty jednostek na fundusz celowy</t>
  </si>
  <si>
    <t>do uchwały budżetowej Nr XL/366/10</t>
  </si>
  <si>
    <t>z dnia 19 stycznia 2010 r.</t>
  </si>
  <si>
    <t>Zagospodarowanie terenu przy Osiedlu Północ w Czechowicach-Dziedzicach</t>
  </si>
  <si>
    <t>Uwagi</t>
  </si>
  <si>
    <t>Taroki – Gra o tożsamość. Cykl turniejów karcianych</t>
  </si>
  <si>
    <t>(refundacja wydatków za 2010r. w 2011r. – środki z funduszy strukturalnych – 49 311 zł, środki z budżetu państwa -5 801 zł</t>
  </si>
  <si>
    <t>refundacja za 2010r.</t>
  </si>
  <si>
    <t>Majówka Sołecka</t>
  </si>
  <si>
    <t>Plan finansowy po zmianach na 2010r.</t>
  </si>
  <si>
    <t>Plan finansowy  na 2010r.</t>
  </si>
  <si>
    <t>Dożynki Gminne</t>
  </si>
  <si>
    <t>e)</t>
  </si>
  <si>
    <t>dotacje na wsparcie sportu kwalifikowanego</t>
  </si>
  <si>
    <t>Szkoły podstawowe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</si>
</sst>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9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6" fontId="2" fillId="0" borderId="10" xfId="0" applyNumberFormat="1" applyFont="1" applyBorder="1" applyAlignment="1">
      <alignment/>
    </xf>
    <xf numFmtId="6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top" wrapText="1"/>
    </xf>
    <xf numFmtId="167" fontId="2" fillId="0" borderId="10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wrapText="1"/>
    </xf>
    <xf numFmtId="6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6" fontId="1" fillId="0" borderId="1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 wrapText="1"/>
    </xf>
    <xf numFmtId="0" fontId="8" fillId="2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6" fontId="1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/>
    </xf>
    <xf numFmtId="6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/>
    </xf>
    <xf numFmtId="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righ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6" fontId="4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5" fillId="0" borderId="10" xfId="0" applyFont="1" applyBorder="1" applyAlignment="1" applyProtection="1">
      <alignment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wrapText="1"/>
    </xf>
    <xf numFmtId="4" fontId="0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0" fontId="8" fillId="0" borderId="12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27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6"/>
  <sheetViews>
    <sheetView tabSelected="1" zoomScalePageLayoutView="0" workbookViewId="0" topLeftCell="A72">
      <selection activeCell="F90" sqref="F90"/>
    </sheetView>
  </sheetViews>
  <sheetFormatPr defaultColWidth="9.140625" defaultRowHeight="12.75"/>
  <cols>
    <col min="1" max="1" width="6.00390625" style="60" customWidth="1"/>
    <col min="2" max="2" width="8.00390625" style="18" customWidth="1"/>
    <col min="3" max="3" width="8.7109375" style="18" customWidth="1"/>
    <col min="4" max="4" width="7.8515625" style="18" customWidth="1"/>
    <col min="5" max="5" width="29.57421875" style="0" customWidth="1"/>
    <col min="6" max="6" width="11.7109375" style="0" customWidth="1"/>
    <col min="7" max="7" width="0.13671875" style="0" hidden="1" customWidth="1"/>
    <col min="8" max="8" width="23.8515625" style="23" customWidth="1"/>
  </cols>
  <sheetData>
    <row r="2" spans="1:7" ht="12.75">
      <c r="A2" s="18"/>
      <c r="F2" s="68" t="s">
        <v>7</v>
      </c>
      <c r="G2" s="4"/>
    </row>
    <row r="3" spans="6:7" ht="12.75">
      <c r="F3" s="91" t="s">
        <v>160</v>
      </c>
      <c r="G3" s="4"/>
    </row>
    <row r="4" spans="6:7" ht="12.75">
      <c r="F4" s="68" t="s">
        <v>20</v>
      </c>
      <c r="G4" s="4"/>
    </row>
    <row r="5" spans="6:7" ht="12.75">
      <c r="F5" s="91" t="s">
        <v>161</v>
      </c>
      <c r="G5" s="4"/>
    </row>
    <row r="6" spans="1:8" ht="12.75">
      <c r="A6" s="75"/>
      <c r="B6" s="76"/>
      <c r="C6" s="76"/>
      <c r="D6" s="76"/>
      <c r="E6" s="77"/>
      <c r="F6" s="77"/>
      <c r="G6" s="77"/>
      <c r="H6" s="78"/>
    </row>
    <row r="7" spans="1:8" ht="21.75" customHeight="1">
      <c r="A7" s="173" t="s">
        <v>98</v>
      </c>
      <c r="B7" s="174"/>
      <c r="C7" s="174"/>
      <c r="D7" s="174"/>
      <c r="E7" s="174"/>
      <c r="F7" s="174"/>
      <c r="G7" s="174"/>
      <c r="H7" s="175"/>
    </row>
    <row r="9" spans="1:8" s="36" customFormat="1" ht="25.5">
      <c r="A9" s="70" t="s">
        <v>34</v>
      </c>
      <c r="B9" s="70" t="s">
        <v>35</v>
      </c>
      <c r="C9" s="70" t="s">
        <v>36</v>
      </c>
      <c r="D9" s="70" t="s">
        <v>37</v>
      </c>
      <c r="E9" s="70" t="s">
        <v>38</v>
      </c>
      <c r="F9" s="71" t="s">
        <v>137</v>
      </c>
      <c r="H9" s="74" t="s">
        <v>144</v>
      </c>
    </row>
    <row r="10" spans="1:8" ht="12.75">
      <c r="A10" s="6" t="s">
        <v>33</v>
      </c>
      <c r="B10" s="61" t="s">
        <v>48</v>
      </c>
      <c r="C10" s="6"/>
      <c r="D10" s="6"/>
      <c r="E10" s="8" t="s">
        <v>49</v>
      </c>
      <c r="F10" s="13">
        <f>F11+F14</f>
        <v>13500</v>
      </c>
      <c r="H10" s="21"/>
    </row>
    <row r="11" spans="1:8" ht="22.5">
      <c r="A11" s="6"/>
      <c r="B11" s="61"/>
      <c r="C11" s="62" t="s">
        <v>99</v>
      </c>
      <c r="D11" s="6"/>
      <c r="E11" s="40" t="s">
        <v>97</v>
      </c>
      <c r="F11" s="41">
        <f>SUM(F12)</f>
        <v>5500</v>
      </c>
      <c r="H11" s="80"/>
    </row>
    <row r="12" spans="1:8" ht="56.25">
      <c r="A12" s="6"/>
      <c r="B12" s="61"/>
      <c r="C12" s="6"/>
      <c r="D12" s="57">
        <v>2830</v>
      </c>
      <c r="E12" s="40" t="s">
        <v>100</v>
      </c>
      <c r="F12" s="41">
        <v>5500</v>
      </c>
      <c r="H12" s="80" t="s">
        <v>147</v>
      </c>
    </row>
    <row r="13" spans="1:8" ht="22.5">
      <c r="A13" s="6"/>
      <c r="B13" s="61"/>
      <c r="C13" s="6"/>
      <c r="D13" s="57"/>
      <c r="E13" s="40" t="s">
        <v>143</v>
      </c>
      <c r="F13" s="41"/>
      <c r="H13" s="80"/>
    </row>
    <row r="14" spans="1:8" ht="12.75">
      <c r="A14" s="6"/>
      <c r="B14" s="61"/>
      <c r="C14" s="63" t="s">
        <v>50</v>
      </c>
      <c r="D14" s="56"/>
      <c r="E14" s="8" t="s">
        <v>51</v>
      </c>
      <c r="F14" s="14">
        <f>SUM(F15)</f>
        <v>8000</v>
      </c>
      <c r="H14" s="80"/>
    </row>
    <row r="15" spans="1:8" ht="33.75">
      <c r="A15" s="6"/>
      <c r="B15" s="61"/>
      <c r="C15" s="63"/>
      <c r="D15" s="56">
        <v>2850</v>
      </c>
      <c r="E15" s="12" t="s">
        <v>0</v>
      </c>
      <c r="F15" s="14">
        <v>8000</v>
      </c>
      <c r="H15" s="80" t="s">
        <v>154</v>
      </c>
    </row>
    <row r="16" spans="1:8" ht="12.75">
      <c r="A16" s="6" t="s">
        <v>23</v>
      </c>
      <c r="B16" s="64" t="s">
        <v>81</v>
      </c>
      <c r="C16" s="64"/>
      <c r="D16" s="58"/>
      <c r="E16" s="38" t="s">
        <v>43</v>
      </c>
      <c r="F16" s="39">
        <f>SUM(F17,F21)</f>
        <v>9158022</v>
      </c>
      <c r="H16" s="80"/>
    </row>
    <row r="17" spans="1:8" s="72" customFormat="1" ht="12.75">
      <c r="A17" s="56"/>
      <c r="B17" s="62"/>
      <c r="C17" s="62" t="s">
        <v>145</v>
      </c>
      <c r="D17" s="57"/>
      <c r="E17" s="79" t="s">
        <v>149</v>
      </c>
      <c r="F17" s="41">
        <f>SUM(F18:F20)</f>
        <v>7331059</v>
      </c>
      <c r="H17" s="80"/>
    </row>
    <row r="18" spans="1:8" s="72" customFormat="1" ht="22.5">
      <c r="A18" s="56"/>
      <c r="B18" s="62"/>
      <c r="C18" s="62"/>
      <c r="D18" s="57">
        <v>2650</v>
      </c>
      <c r="E18" s="40" t="s">
        <v>150</v>
      </c>
      <c r="F18" s="41">
        <v>2221886</v>
      </c>
      <c r="H18" s="80" t="s">
        <v>148</v>
      </c>
    </row>
    <row r="19" spans="1:8" s="72" customFormat="1" ht="56.25">
      <c r="A19" s="56"/>
      <c r="B19" s="62"/>
      <c r="C19" s="62"/>
      <c r="D19" s="57">
        <v>6219</v>
      </c>
      <c r="E19" s="40" t="s">
        <v>151</v>
      </c>
      <c r="F19" s="41">
        <v>1059237</v>
      </c>
      <c r="H19" s="80" t="s">
        <v>152</v>
      </c>
    </row>
    <row r="20" spans="1:8" s="72" customFormat="1" ht="56.25">
      <c r="A20" s="56"/>
      <c r="B20" s="62"/>
      <c r="C20" s="62"/>
      <c r="D20" s="57">
        <v>6217</v>
      </c>
      <c r="E20" s="40" t="s">
        <v>151</v>
      </c>
      <c r="F20" s="41">
        <v>4049936</v>
      </c>
      <c r="H20" s="80" t="s">
        <v>152</v>
      </c>
    </row>
    <row r="21" spans="1:8" ht="12.75">
      <c r="A21" s="6"/>
      <c r="B21" s="62"/>
      <c r="C21" s="63" t="s">
        <v>82</v>
      </c>
      <c r="D21" s="56"/>
      <c r="E21" s="12" t="s">
        <v>44</v>
      </c>
      <c r="F21" s="14">
        <f>SUM(F22:F23)</f>
        <v>1826963</v>
      </c>
      <c r="H21" s="80"/>
    </row>
    <row r="22" spans="1:8" ht="56.25">
      <c r="A22" s="6"/>
      <c r="B22" s="62"/>
      <c r="C22" s="63"/>
      <c r="D22" s="56">
        <v>2710</v>
      </c>
      <c r="E22" s="12" t="s">
        <v>16</v>
      </c>
      <c r="F22" s="14">
        <v>604450</v>
      </c>
      <c r="H22" s="80" t="s">
        <v>152</v>
      </c>
    </row>
    <row r="23" spans="1:8" ht="56.25">
      <c r="A23" s="6"/>
      <c r="B23" s="62"/>
      <c r="C23" s="63"/>
      <c r="D23" s="56">
        <v>6620</v>
      </c>
      <c r="E23" s="12" t="s">
        <v>15</v>
      </c>
      <c r="F23" s="14">
        <v>1222513</v>
      </c>
      <c r="H23" s="80" t="s">
        <v>152</v>
      </c>
    </row>
    <row r="24" spans="1:8" ht="22.5">
      <c r="A24" s="6" t="s">
        <v>24</v>
      </c>
      <c r="B24" s="64" t="s">
        <v>83</v>
      </c>
      <c r="C24" s="64"/>
      <c r="D24" s="58"/>
      <c r="E24" s="38" t="s">
        <v>45</v>
      </c>
      <c r="F24" s="39">
        <f>F25+F27</f>
        <v>802500</v>
      </c>
      <c r="H24" s="80"/>
    </row>
    <row r="25" spans="1:8" ht="12.75">
      <c r="A25" s="6"/>
      <c r="B25" s="64"/>
      <c r="C25" s="62" t="s">
        <v>158</v>
      </c>
      <c r="D25" s="58"/>
      <c r="E25" s="40" t="s">
        <v>157</v>
      </c>
      <c r="F25" s="41">
        <f>SUM(F26)</f>
        <v>4000</v>
      </c>
      <c r="H25" s="80"/>
    </row>
    <row r="26" spans="1:8" ht="22.5">
      <c r="A26" s="6"/>
      <c r="B26" s="64"/>
      <c r="C26" s="64"/>
      <c r="D26" s="57">
        <v>3000</v>
      </c>
      <c r="E26" s="40" t="s">
        <v>159</v>
      </c>
      <c r="F26" s="41">
        <v>4000</v>
      </c>
      <c r="H26" s="80" t="s">
        <v>152</v>
      </c>
    </row>
    <row r="27" spans="1:8" ht="12.75">
      <c r="A27" s="6"/>
      <c r="B27" s="62"/>
      <c r="C27" s="63" t="s">
        <v>84</v>
      </c>
      <c r="D27" s="56"/>
      <c r="E27" s="12" t="s">
        <v>85</v>
      </c>
      <c r="F27" s="14">
        <f>SUM(F28:F29)</f>
        <v>798500</v>
      </c>
      <c r="H27" s="80"/>
    </row>
    <row r="28" spans="1:8" ht="33.75">
      <c r="A28" s="6"/>
      <c r="B28" s="62"/>
      <c r="C28" s="63"/>
      <c r="D28" s="56">
        <v>2820</v>
      </c>
      <c r="E28" s="12" t="s">
        <v>89</v>
      </c>
      <c r="F28" s="14">
        <v>365000</v>
      </c>
      <c r="H28" s="80" t="s">
        <v>147</v>
      </c>
    </row>
    <row r="29" spans="1:8" ht="67.5">
      <c r="A29" s="6"/>
      <c r="B29" s="62"/>
      <c r="C29" s="63"/>
      <c r="D29" s="56">
        <v>6230</v>
      </c>
      <c r="E29" s="12" t="s">
        <v>17</v>
      </c>
      <c r="F29" s="14">
        <v>433500</v>
      </c>
      <c r="H29" s="80" t="s">
        <v>147</v>
      </c>
    </row>
    <row r="30" spans="1:8" ht="12.75">
      <c r="A30" s="6" t="s">
        <v>25</v>
      </c>
      <c r="B30" s="6">
        <v>801</v>
      </c>
      <c r="C30" s="6"/>
      <c r="D30" s="6"/>
      <c r="E30" s="8" t="s">
        <v>52</v>
      </c>
      <c r="F30" s="13">
        <f>F31+F33+F36+F38+F40</f>
        <v>717400</v>
      </c>
      <c r="H30" s="80"/>
    </row>
    <row r="31" spans="1:8" ht="12.75">
      <c r="A31" s="6"/>
      <c r="B31" s="6"/>
      <c r="C31" s="57">
        <v>80101</v>
      </c>
      <c r="D31" s="6"/>
      <c r="E31" s="172" t="s">
        <v>173</v>
      </c>
      <c r="F31" s="41">
        <f>SUM(F32)</f>
        <v>169</v>
      </c>
      <c r="H31" s="80"/>
    </row>
    <row r="32" spans="1:8" ht="45">
      <c r="A32" s="6"/>
      <c r="B32" s="6"/>
      <c r="C32" s="6"/>
      <c r="D32" s="56">
        <v>2310</v>
      </c>
      <c r="E32" s="11" t="s">
        <v>90</v>
      </c>
      <c r="F32" s="41">
        <v>169</v>
      </c>
      <c r="H32" s="80" t="s">
        <v>146</v>
      </c>
    </row>
    <row r="33" spans="1:8" ht="13.5" customHeight="1">
      <c r="A33" s="56"/>
      <c r="B33" s="56"/>
      <c r="C33" s="56">
        <v>80104</v>
      </c>
      <c r="D33" s="56"/>
      <c r="E33" s="11" t="s">
        <v>53</v>
      </c>
      <c r="F33" s="14">
        <f>SUM(F34:F35)</f>
        <v>386120</v>
      </c>
      <c r="H33" s="80"/>
    </row>
    <row r="34" spans="1:8" ht="45">
      <c r="A34" s="56"/>
      <c r="B34" s="56"/>
      <c r="C34" s="56"/>
      <c r="D34" s="56">
        <v>2310</v>
      </c>
      <c r="E34" s="11" t="s">
        <v>90</v>
      </c>
      <c r="F34" s="14">
        <v>49000</v>
      </c>
      <c r="H34" s="80" t="s">
        <v>146</v>
      </c>
    </row>
    <row r="35" spans="1:8" ht="23.25" customHeight="1">
      <c r="A35" s="56"/>
      <c r="B35" s="56"/>
      <c r="C35" s="56"/>
      <c r="D35" s="56">
        <v>2540</v>
      </c>
      <c r="E35" s="12" t="s">
        <v>88</v>
      </c>
      <c r="F35" s="14">
        <v>337120</v>
      </c>
      <c r="H35" s="80" t="s">
        <v>154</v>
      </c>
    </row>
    <row r="36" spans="1:8" ht="12.75">
      <c r="A36" s="56"/>
      <c r="B36" s="56"/>
      <c r="C36" s="56">
        <v>80110</v>
      </c>
      <c r="D36" s="56"/>
      <c r="E36" s="12" t="s">
        <v>86</v>
      </c>
      <c r="F36" s="14">
        <f>SUM(F37)</f>
        <v>206111</v>
      </c>
      <c r="H36" s="80"/>
    </row>
    <row r="37" spans="1:8" ht="24.75" customHeight="1">
      <c r="A37" s="56"/>
      <c r="B37" s="56"/>
      <c r="C37" s="56"/>
      <c r="D37" s="56">
        <v>2540</v>
      </c>
      <c r="E37" s="12" t="s">
        <v>88</v>
      </c>
      <c r="F37" s="14">
        <v>206111</v>
      </c>
      <c r="H37" s="80" t="s">
        <v>154</v>
      </c>
    </row>
    <row r="38" spans="1:8" ht="12.75">
      <c r="A38" s="56"/>
      <c r="B38" s="56"/>
      <c r="C38" s="56">
        <v>80123</v>
      </c>
      <c r="D38" s="56"/>
      <c r="E38" s="12" t="s">
        <v>87</v>
      </c>
      <c r="F38" s="14">
        <f>SUM(F39)</f>
        <v>100000</v>
      </c>
      <c r="H38" s="80"/>
    </row>
    <row r="39" spans="1:8" ht="45" customHeight="1">
      <c r="A39" s="56"/>
      <c r="B39" s="56"/>
      <c r="C39" s="56"/>
      <c r="D39" s="56">
        <v>2710</v>
      </c>
      <c r="E39" s="12" t="s">
        <v>156</v>
      </c>
      <c r="F39" s="14">
        <v>100000</v>
      </c>
      <c r="H39" s="80" t="s">
        <v>146</v>
      </c>
    </row>
    <row r="40" spans="1:8" ht="13.5" customHeight="1">
      <c r="A40" s="56"/>
      <c r="B40" s="56"/>
      <c r="C40" s="56">
        <v>80195</v>
      </c>
      <c r="D40" s="56"/>
      <c r="E40" s="12" t="s">
        <v>41</v>
      </c>
      <c r="F40" s="14">
        <f>SUM(F42)</f>
        <v>25000</v>
      </c>
      <c r="H40" s="80"/>
    </row>
    <row r="41" spans="1:8" ht="13.5" customHeight="1">
      <c r="A41" s="56"/>
      <c r="B41" s="56"/>
      <c r="C41" s="56"/>
      <c r="D41" s="56"/>
      <c r="E41" s="12" t="s">
        <v>102</v>
      </c>
      <c r="F41" s="14"/>
      <c r="H41" s="80"/>
    </row>
    <row r="42" spans="1:8" ht="58.5" customHeight="1">
      <c r="A42" s="56"/>
      <c r="B42" s="56"/>
      <c r="C42" s="56"/>
      <c r="D42" s="56">
        <v>2830</v>
      </c>
      <c r="E42" s="12" t="s">
        <v>58</v>
      </c>
      <c r="F42" s="14">
        <v>25000</v>
      </c>
      <c r="H42" s="80" t="s">
        <v>147</v>
      </c>
    </row>
    <row r="43" spans="1:8" ht="14.25" customHeight="1">
      <c r="A43" s="6" t="s">
        <v>26</v>
      </c>
      <c r="B43" s="6">
        <v>851</v>
      </c>
      <c r="C43" s="6"/>
      <c r="D43" s="6"/>
      <c r="E43" s="7" t="s">
        <v>54</v>
      </c>
      <c r="F43" s="13">
        <f>F44+F49</f>
        <v>43960</v>
      </c>
      <c r="G43" s="24"/>
      <c r="H43" s="80"/>
    </row>
    <row r="44" spans="1:8" ht="12.75">
      <c r="A44" s="56"/>
      <c r="B44" s="56"/>
      <c r="C44" s="56">
        <v>85153</v>
      </c>
      <c r="D44" s="56"/>
      <c r="E44" s="9" t="s">
        <v>55</v>
      </c>
      <c r="F44" s="14">
        <f>SUM(F45:F48)</f>
        <v>20900</v>
      </c>
      <c r="G44" s="24"/>
      <c r="H44" s="80"/>
    </row>
    <row r="45" spans="1:8" ht="33.75">
      <c r="A45" s="56"/>
      <c r="B45" s="56"/>
      <c r="C45" s="56"/>
      <c r="D45" s="56">
        <v>2800</v>
      </c>
      <c r="E45" s="12" t="s">
        <v>14</v>
      </c>
      <c r="F45" s="14">
        <v>1557</v>
      </c>
      <c r="G45" s="24"/>
      <c r="H45" s="80" t="s">
        <v>152</v>
      </c>
    </row>
    <row r="46" spans="1:8" ht="35.25" customHeight="1">
      <c r="A46" s="56"/>
      <c r="B46" s="56"/>
      <c r="C46" s="56"/>
      <c r="D46" s="56">
        <v>2810</v>
      </c>
      <c r="E46" s="11" t="s">
        <v>56</v>
      </c>
      <c r="F46" s="14">
        <v>5540</v>
      </c>
      <c r="G46" s="24"/>
      <c r="H46" s="80" t="s">
        <v>147</v>
      </c>
    </row>
    <row r="47" spans="1:8" ht="45.75" customHeight="1">
      <c r="A47" s="56"/>
      <c r="B47" s="56"/>
      <c r="C47" s="56"/>
      <c r="D47" s="56">
        <v>2820</v>
      </c>
      <c r="E47" s="11" t="s">
        <v>57</v>
      </c>
      <c r="F47" s="14">
        <v>9803</v>
      </c>
      <c r="G47" s="24"/>
      <c r="H47" s="80" t="s">
        <v>147</v>
      </c>
    </row>
    <row r="48" spans="1:8" ht="55.5" customHeight="1">
      <c r="A48" s="56"/>
      <c r="B48" s="56"/>
      <c r="C48" s="56"/>
      <c r="D48" s="56">
        <v>2830</v>
      </c>
      <c r="E48" s="11" t="s">
        <v>58</v>
      </c>
      <c r="F48" s="14">
        <v>4000</v>
      </c>
      <c r="G48" s="24"/>
      <c r="H48" s="80" t="s">
        <v>147</v>
      </c>
    </row>
    <row r="49" spans="1:8" ht="12.75" customHeight="1">
      <c r="A49" s="56"/>
      <c r="B49" s="56"/>
      <c r="C49" s="56">
        <v>85154</v>
      </c>
      <c r="D49" s="56"/>
      <c r="E49" s="12" t="s">
        <v>59</v>
      </c>
      <c r="F49" s="14">
        <f>SUM(F50:F51)</f>
        <v>23060</v>
      </c>
      <c r="G49" s="24"/>
      <c r="H49" s="80"/>
    </row>
    <row r="50" spans="1:8" ht="34.5" customHeight="1">
      <c r="A50" s="56"/>
      <c r="B50" s="56"/>
      <c r="C50" s="56"/>
      <c r="D50" s="56">
        <v>2810</v>
      </c>
      <c r="E50" s="11" t="s">
        <v>56</v>
      </c>
      <c r="F50" s="14">
        <v>15500</v>
      </c>
      <c r="G50" s="24"/>
      <c r="H50" s="80" t="s">
        <v>147</v>
      </c>
    </row>
    <row r="51" spans="1:8" ht="43.5" customHeight="1">
      <c r="A51" s="56"/>
      <c r="B51" s="56"/>
      <c r="C51" s="56"/>
      <c r="D51" s="56">
        <v>2820</v>
      </c>
      <c r="E51" s="11" t="s">
        <v>57</v>
      </c>
      <c r="F51" s="14">
        <v>7560</v>
      </c>
      <c r="G51" s="24"/>
      <c r="H51" s="80" t="s">
        <v>147</v>
      </c>
    </row>
    <row r="52" spans="1:8" ht="12.75" customHeight="1">
      <c r="A52" s="58" t="s">
        <v>27</v>
      </c>
      <c r="B52" s="58">
        <v>852</v>
      </c>
      <c r="C52" s="58"/>
      <c r="D52" s="58"/>
      <c r="E52" s="25" t="s">
        <v>39</v>
      </c>
      <c r="F52" s="26">
        <f>SUM(F53,F55,F57,F59,F61)</f>
        <v>156750</v>
      </c>
      <c r="H52" s="80"/>
    </row>
    <row r="53" spans="1:8" ht="45">
      <c r="A53" s="56"/>
      <c r="B53" s="56"/>
      <c r="C53" s="56">
        <v>85212</v>
      </c>
      <c r="D53" s="56"/>
      <c r="E53" s="11" t="s">
        <v>1</v>
      </c>
      <c r="F53" s="15">
        <f>SUM(F54)</f>
        <v>62500</v>
      </c>
      <c r="H53" s="80"/>
    </row>
    <row r="54" spans="1:8" ht="78.75">
      <c r="A54" s="56"/>
      <c r="B54" s="56"/>
      <c r="C54" s="56"/>
      <c r="D54" s="56">
        <v>2910</v>
      </c>
      <c r="E54" s="92" t="s">
        <v>13</v>
      </c>
      <c r="F54" s="15">
        <v>62500</v>
      </c>
      <c r="H54" s="80" t="s">
        <v>152</v>
      </c>
    </row>
    <row r="55" spans="1:8" ht="67.5" customHeight="1">
      <c r="A55" s="56"/>
      <c r="B55" s="56"/>
      <c r="C55" s="56">
        <v>85213</v>
      </c>
      <c r="D55" s="56"/>
      <c r="E55" s="12" t="s">
        <v>2</v>
      </c>
      <c r="F55" s="15">
        <f>SUM(F56)</f>
        <v>1000</v>
      </c>
      <c r="H55" s="80"/>
    </row>
    <row r="56" spans="1:8" ht="78.75">
      <c r="A56" s="56"/>
      <c r="B56" s="56"/>
      <c r="C56" s="56"/>
      <c r="D56" s="56">
        <v>2910</v>
      </c>
      <c r="E56" s="92" t="s">
        <v>13</v>
      </c>
      <c r="F56" s="15">
        <v>1000</v>
      </c>
      <c r="H56" s="80" t="s">
        <v>152</v>
      </c>
    </row>
    <row r="57" spans="1:8" ht="22.5">
      <c r="A57" s="56"/>
      <c r="B57" s="56"/>
      <c r="C57" s="56">
        <v>85214</v>
      </c>
      <c r="D57" s="56"/>
      <c r="E57" s="12" t="s">
        <v>40</v>
      </c>
      <c r="F57" s="15">
        <f>SUM(F58)</f>
        <v>2000</v>
      </c>
      <c r="H57" s="80"/>
    </row>
    <row r="58" spans="1:8" ht="78.75">
      <c r="A58" s="56"/>
      <c r="B58" s="56"/>
      <c r="C58" s="56"/>
      <c r="D58" s="56">
        <v>2910</v>
      </c>
      <c r="E58" s="92" t="s">
        <v>13</v>
      </c>
      <c r="F58" s="15">
        <v>2000</v>
      </c>
      <c r="H58" s="80" t="s">
        <v>152</v>
      </c>
    </row>
    <row r="59" spans="1:8" ht="12.75">
      <c r="A59" s="56"/>
      <c r="B59" s="56"/>
      <c r="C59" s="56">
        <v>85216</v>
      </c>
      <c r="D59" s="56"/>
      <c r="E59" s="12" t="s">
        <v>141</v>
      </c>
      <c r="F59" s="15">
        <f>SUM(F60)</f>
        <v>8000</v>
      </c>
      <c r="H59" s="80"/>
    </row>
    <row r="60" spans="1:8" ht="78.75">
      <c r="A60" s="56"/>
      <c r="B60" s="56"/>
      <c r="C60" s="56"/>
      <c r="D60" s="56">
        <v>2910</v>
      </c>
      <c r="E60" s="92" t="s">
        <v>13</v>
      </c>
      <c r="F60" s="15">
        <v>8000</v>
      </c>
      <c r="H60" s="80" t="s">
        <v>152</v>
      </c>
    </row>
    <row r="61" spans="1:8" ht="12.75">
      <c r="A61" s="56"/>
      <c r="B61" s="56"/>
      <c r="C61" s="56">
        <v>85295</v>
      </c>
      <c r="D61" s="56"/>
      <c r="E61" s="12" t="s">
        <v>41</v>
      </c>
      <c r="F61" s="15">
        <f>SUM(F62:F64)</f>
        <v>83250</v>
      </c>
      <c r="H61" s="80"/>
    </row>
    <row r="62" spans="1:8" ht="56.25" customHeight="1">
      <c r="A62" s="56"/>
      <c r="B62" s="56"/>
      <c r="C62" s="56"/>
      <c r="D62" s="56">
        <v>2830</v>
      </c>
      <c r="E62" s="12" t="s">
        <v>58</v>
      </c>
      <c r="F62" s="15">
        <v>83000</v>
      </c>
      <c r="H62" s="80" t="s">
        <v>147</v>
      </c>
    </row>
    <row r="63" spans="1:8" ht="22.5">
      <c r="A63" s="56"/>
      <c r="B63" s="56"/>
      <c r="C63" s="56"/>
      <c r="D63" s="56"/>
      <c r="E63" s="12" t="s">
        <v>103</v>
      </c>
      <c r="F63" s="15"/>
      <c r="H63" s="80"/>
    </row>
    <row r="64" spans="1:8" ht="78.75">
      <c r="A64" s="56"/>
      <c r="B64" s="56"/>
      <c r="C64" s="56"/>
      <c r="D64" s="56">
        <v>2910</v>
      </c>
      <c r="E64" s="92" t="s">
        <v>13</v>
      </c>
      <c r="F64" s="15">
        <v>250</v>
      </c>
      <c r="H64" s="80" t="s">
        <v>152</v>
      </c>
    </row>
    <row r="65" spans="1:8" ht="15.75" customHeight="1">
      <c r="A65" s="58" t="s">
        <v>28</v>
      </c>
      <c r="B65" s="58">
        <v>854</v>
      </c>
      <c r="C65" s="58"/>
      <c r="D65" s="58"/>
      <c r="E65" s="38" t="s">
        <v>105</v>
      </c>
      <c r="F65" s="26">
        <f>SUM(F66,F70)</f>
        <v>175700</v>
      </c>
      <c r="H65" s="80"/>
    </row>
    <row r="66" spans="1:8" ht="37.5" customHeight="1">
      <c r="A66" s="56"/>
      <c r="B66" s="56"/>
      <c r="C66" s="56">
        <v>85412</v>
      </c>
      <c r="D66" s="56"/>
      <c r="E66" s="12" t="s">
        <v>106</v>
      </c>
      <c r="F66" s="15">
        <f>SUM(F67:F68)</f>
        <v>94200</v>
      </c>
      <c r="H66" s="80"/>
    </row>
    <row r="67" spans="1:8" ht="33.75" customHeight="1">
      <c r="A67" s="56"/>
      <c r="B67" s="56"/>
      <c r="C67" s="56"/>
      <c r="D67" s="56">
        <v>2800</v>
      </c>
      <c r="E67" s="12" t="s">
        <v>14</v>
      </c>
      <c r="F67" s="15">
        <v>1620</v>
      </c>
      <c r="H67" s="80" t="s">
        <v>152</v>
      </c>
    </row>
    <row r="68" spans="1:8" ht="57" customHeight="1">
      <c r="A68" s="56"/>
      <c r="B68" s="56"/>
      <c r="C68" s="56"/>
      <c r="D68" s="56">
        <v>2830</v>
      </c>
      <c r="E68" s="12" t="s">
        <v>58</v>
      </c>
      <c r="F68" s="15">
        <v>92580</v>
      </c>
      <c r="H68" s="80" t="s">
        <v>147</v>
      </c>
    </row>
    <row r="69" spans="1:8" ht="22.5">
      <c r="A69" s="56"/>
      <c r="B69" s="56"/>
      <c r="C69" s="56"/>
      <c r="D69" s="56"/>
      <c r="E69" s="12" t="s">
        <v>107</v>
      </c>
      <c r="F69" s="15"/>
      <c r="H69" s="80"/>
    </row>
    <row r="70" spans="1:8" ht="25.5" customHeight="1">
      <c r="A70" s="56"/>
      <c r="B70" s="56"/>
      <c r="C70" s="56">
        <v>85418</v>
      </c>
      <c r="D70" s="56"/>
      <c r="E70" s="12" t="s">
        <v>108</v>
      </c>
      <c r="F70" s="15">
        <f>SUM(F71)</f>
        <v>81500</v>
      </c>
      <c r="H70" s="80"/>
    </row>
    <row r="71" spans="1:8" ht="56.25">
      <c r="A71" s="56"/>
      <c r="B71" s="56"/>
      <c r="C71" s="56"/>
      <c r="D71" s="56">
        <v>2830</v>
      </c>
      <c r="E71" s="12" t="s">
        <v>58</v>
      </c>
      <c r="F71" s="15">
        <v>81500</v>
      </c>
      <c r="H71" s="80" t="s">
        <v>147</v>
      </c>
    </row>
    <row r="72" spans="1:8" ht="45">
      <c r="A72" s="56"/>
      <c r="B72" s="56"/>
      <c r="C72" s="56"/>
      <c r="D72" s="56"/>
      <c r="E72" s="12" t="s">
        <v>109</v>
      </c>
      <c r="F72" s="15"/>
      <c r="H72" s="80"/>
    </row>
    <row r="73" spans="1:8" ht="22.5">
      <c r="A73" s="58" t="s">
        <v>29</v>
      </c>
      <c r="B73" s="58">
        <v>921</v>
      </c>
      <c r="C73" s="56"/>
      <c r="D73" s="56"/>
      <c r="E73" s="38" t="s">
        <v>91</v>
      </c>
      <c r="F73" s="26">
        <f>SUM(F74,F78,F80)</f>
        <v>3322800</v>
      </c>
      <c r="H73" s="80"/>
    </row>
    <row r="74" spans="1:8" ht="12.75">
      <c r="A74" s="58"/>
      <c r="B74" s="58"/>
      <c r="C74" s="56">
        <v>92105</v>
      </c>
      <c r="D74" s="56"/>
      <c r="E74" s="40" t="s">
        <v>104</v>
      </c>
      <c r="F74" s="15">
        <f>SUM(F75:F76)</f>
        <v>22000</v>
      </c>
      <c r="H74" s="80"/>
    </row>
    <row r="75" spans="1:8" ht="33.75">
      <c r="A75" s="58"/>
      <c r="B75" s="58"/>
      <c r="C75" s="56"/>
      <c r="D75" s="56">
        <v>2800</v>
      </c>
      <c r="E75" s="12" t="s">
        <v>14</v>
      </c>
      <c r="F75" s="15">
        <v>7897</v>
      </c>
      <c r="H75" s="80" t="s">
        <v>152</v>
      </c>
    </row>
    <row r="76" spans="1:8" ht="56.25">
      <c r="A76" s="58"/>
      <c r="B76" s="58"/>
      <c r="C76" s="56"/>
      <c r="D76" s="56">
        <v>2830</v>
      </c>
      <c r="E76" s="40" t="s">
        <v>58</v>
      </c>
      <c r="F76" s="15">
        <v>14103</v>
      </c>
      <c r="H76" s="80" t="s">
        <v>147</v>
      </c>
    </row>
    <row r="77" spans="1:8" ht="22.5">
      <c r="A77" s="58"/>
      <c r="B77" s="58"/>
      <c r="C77" s="56"/>
      <c r="D77" s="56"/>
      <c r="E77" s="40" t="s">
        <v>3</v>
      </c>
      <c r="F77" s="15"/>
      <c r="H77" s="80"/>
    </row>
    <row r="78" spans="1:8" ht="12.75">
      <c r="A78" s="56"/>
      <c r="B78" s="56"/>
      <c r="C78" s="56">
        <v>92109</v>
      </c>
      <c r="D78" s="56"/>
      <c r="E78" s="12" t="s">
        <v>92</v>
      </c>
      <c r="F78" s="15">
        <f>SUM(F79)</f>
        <v>1259800</v>
      </c>
      <c r="H78" s="80"/>
    </row>
    <row r="79" spans="1:8" ht="22.5">
      <c r="A79" s="56"/>
      <c r="B79" s="56"/>
      <c r="C79" s="56"/>
      <c r="D79" s="56">
        <v>2480</v>
      </c>
      <c r="E79" s="12" t="s">
        <v>93</v>
      </c>
      <c r="F79" s="15">
        <v>1259800</v>
      </c>
      <c r="H79" s="80" t="s">
        <v>153</v>
      </c>
    </row>
    <row r="80" spans="1:8" ht="12.75">
      <c r="A80" s="56"/>
      <c r="B80" s="56"/>
      <c r="C80" s="56">
        <v>92116</v>
      </c>
      <c r="D80" s="56"/>
      <c r="E80" s="12" t="s">
        <v>94</v>
      </c>
      <c r="F80" s="15">
        <f>SUM(F81)</f>
        <v>2041000</v>
      </c>
      <c r="H80" s="80"/>
    </row>
    <row r="81" spans="1:8" ht="22.5">
      <c r="A81" s="56"/>
      <c r="B81" s="56"/>
      <c r="C81" s="56"/>
      <c r="D81" s="56">
        <v>2480</v>
      </c>
      <c r="E81" s="12" t="s">
        <v>93</v>
      </c>
      <c r="F81" s="15">
        <v>2041000</v>
      </c>
      <c r="H81" s="80" t="s">
        <v>153</v>
      </c>
    </row>
    <row r="82" spans="1:8" ht="12.75">
      <c r="A82" s="58" t="s">
        <v>30</v>
      </c>
      <c r="B82" s="58">
        <v>926</v>
      </c>
      <c r="C82" s="56"/>
      <c r="D82" s="56"/>
      <c r="E82" s="38" t="s">
        <v>101</v>
      </c>
      <c r="F82" s="26">
        <f>SUM(F83)</f>
        <v>267800</v>
      </c>
      <c r="H82" s="80"/>
    </row>
    <row r="83" spans="1:8" ht="22.5">
      <c r="A83" s="56"/>
      <c r="B83" s="58"/>
      <c r="C83" s="56">
        <v>92605</v>
      </c>
      <c r="D83" s="56"/>
      <c r="E83" s="40" t="s">
        <v>4</v>
      </c>
      <c r="F83" s="15">
        <f>SUM(F84:F85)</f>
        <v>267800</v>
      </c>
      <c r="H83" s="80"/>
    </row>
    <row r="84" spans="1:8" ht="45">
      <c r="A84" s="56"/>
      <c r="B84" s="58"/>
      <c r="C84" s="56"/>
      <c r="D84" s="56">
        <v>2820</v>
      </c>
      <c r="E84" s="11" t="s">
        <v>57</v>
      </c>
      <c r="F84" s="15">
        <v>30000</v>
      </c>
      <c r="H84" s="80" t="s">
        <v>147</v>
      </c>
    </row>
    <row r="85" spans="1:8" ht="56.25">
      <c r="A85" s="56"/>
      <c r="B85" s="56"/>
      <c r="C85" s="56"/>
      <c r="D85" s="56">
        <v>2830</v>
      </c>
      <c r="E85" s="12" t="s">
        <v>58</v>
      </c>
      <c r="F85" s="15">
        <v>237800</v>
      </c>
      <c r="H85" s="80" t="s">
        <v>147</v>
      </c>
    </row>
    <row r="86" spans="1:8" ht="21.75" customHeight="1">
      <c r="A86" s="56"/>
      <c r="B86" s="56"/>
      <c r="C86" s="56"/>
      <c r="D86" s="56"/>
      <c r="E86" s="12" t="s">
        <v>5</v>
      </c>
      <c r="F86" s="15"/>
      <c r="H86" s="80"/>
    </row>
    <row r="87" spans="1:8" ht="12.75">
      <c r="A87" s="6"/>
      <c r="B87" s="69" t="s">
        <v>42</v>
      </c>
      <c r="C87" s="6"/>
      <c r="D87" s="6"/>
      <c r="E87" s="8"/>
      <c r="F87" s="13">
        <f>F10+F16+F24+F30+F43+F52+F65+F73+F82</f>
        <v>14658432</v>
      </c>
      <c r="H87" s="80"/>
    </row>
    <row r="88" spans="1:6" ht="12.75">
      <c r="A88" s="59"/>
      <c r="B88" s="59"/>
      <c r="C88" s="59"/>
      <c r="D88" s="59"/>
      <c r="E88" s="16"/>
      <c r="F88" s="17"/>
    </row>
    <row r="89" spans="1:6" ht="12.75">
      <c r="A89" s="59"/>
      <c r="B89" s="59"/>
      <c r="C89" s="59"/>
      <c r="D89" s="59"/>
      <c r="E89" s="16"/>
      <c r="F89" s="17"/>
    </row>
    <row r="90" spans="1:6" ht="12.75">
      <c r="A90" s="59"/>
      <c r="B90" s="59"/>
      <c r="C90" s="59"/>
      <c r="D90" s="59"/>
      <c r="E90" s="16"/>
      <c r="F90" s="17">
        <f>SUM(F94:F101)</f>
        <v>14658432</v>
      </c>
    </row>
    <row r="91" spans="1:6" ht="12.75">
      <c r="A91" s="59"/>
      <c r="B91" s="59"/>
      <c r="C91" s="59"/>
      <c r="D91" s="59"/>
      <c r="E91" s="16"/>
      <c r="F91" s="17"/>
    </row>
    <row r="92" spans="1:6" ht="12.75">
      <c r="A92" s="101" t="s">
        <v>110</v>
      </c>
      <c r="B92" s="97" t="s">
        <v>111</v>
      </c>
      <c r="C92" s="98"/>
      <c r="D92" s="98"/>
      <c r="E92" s="99"/>
      <c r="F92" s="100">
        <f>SUM(F94:F97)</f>
        <v>1380386</v>
      </c>
    </row>
    <row r="93" spans="1:6" ht="12.75">
      <c r="A93" s="93"/>
      <c r="B93" s="97" t="s">
        <v>22</v>
      </c>
      <c r="C93" s="94"/>
      <c r="D93" s="94"/>
      <c r="E93" s="95"/>
      <c r="F93" s="96"/>
    </row>
    <row r="94" spans="1:6" ht="12.75">
      <c r="A94" s="93"/>
      <c r="B94" s="97" t="s">
        <v>112</v>
      </c>
      <c r="C94" s="98"/>
      <c r="D94" s="98"/>
      <c r="E94" s="99"/>
      <c r="F94" s="100">
        <v>798500</v>
      </c>
    </row>
    <row r="95" spans="1:8" ht="12.75">
      <c r="A95" s="101"/>
      <c r="B95" s="97" t="s">
        <v>113</v>
      </c>
      <c r="C95" s="98"/>
      <c r="D95" s="98"/>
      <c r="E95" s="99"/>
      <c r="F95" s="100">
        <v>19343</v>
      </c>
      <c r="H95" s="73"/>
    </row>
    <row r="96" spans="1:6" ht="12.75">
      <c r="A96" s="101"/>
      <c r="B96" s="97" t="s">
        <v>114</v>
      </c>
      <c r="C96" s="98"/>
      <c r="D96" s="98"/>
      <c r="E96" s="99"/>
      <c r="F96" s="100">
        <v>23060</v>
      </c>
    </row>
    <row r="97" spans="1:6" ht="12.75">
      <c r="A97" s="93"/>
      <c r="B97" s="97" t="s">
        <v>115</v>
      </c>
      <c r="C97" s="98"/>
      <c r="D97" s="98"/>
      <c r="E97" s="99"/>
      <c r="F97" s="100">
        <v>539483</v>
      </c>
    </row>
    <row r="98" spans="1:6" ht="12.75">
      <c r="A98" s="101" t="s">
        <v>116</v>
      </c>
      <c r="B98" s="97" t="s">
        <v>117</v>
      </c>
      <c r="C98" s="98"/>
      <c r="D98" s="98"/>
      <c r="E98" s="99"/>
      <c r="F98" s="100">
        <v>543231</v>
      </c>
    </row>
    <row r="99" spans="1:6" ht="12.75">
      <c r="A99" s="101" t="s">
        <v>118</v>
      </c>
      <c r="B99" s="97" t="s">
        <v>119</v>
      </c>
      <c r="C99" s="98"/>
      <c r="D99" s="98"/>
      <c r="E99" s="99"/>
      <c r="F99" s="100">
        <v>3300800</v>
      </c>
    </row>
    <row r="100" spans="1:6" ht="12.75">
      <c r="A100" s="102" t="s">
        <v>121</v>
      </c>
      <c r="B100" s="103" t="s">
        <v>115</v>
      </c>
      <c r="C100" s="104"/>
      <c r="D100" s="104"/>
      <c r="E100" s="47"/>
      <c r="F100" s="105">
        <v>9404015</v>
      </c>
    </row>
    <row r="101" spans="1:6" ht="12.75">
      <c r="A101" s="102" t="s">
        <v>171</v>
      </c>
      <c r="B101" s="103" t="s">
        <v>172</v>
      </c>
      <c r="C101" s="104"/>
      <c r="D101" s="104"/>
      <c r="E101" s="47"/>
      <c r="F101" s="105">
        <v>30000</v>
      </c>
    </row>
    <row r="102" ht="12.75">
      <c r="F102" s="87"/>
    </row>
    <row r="103" ht="12.75">
      <c r="E103" s="2" t="s">
        <v>120</v>
      </c>
    </row>
    <row r="106" ht="12.75">
      <c r="E106" s="3" t="s">
        <v>96</v>
      </c>
    </row>
  </sheetData>
  <sheetProtection/>
  <mergeCells count="1">
    <mergeCell ref="A7:H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rowBreaks count="2" manualBreakCount="2">
    <brk id="34" max="7" man="1"/>
    <brk id="5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="110" zoomScaleNormal="110" zoomScalePageLayoutView="0" workbookViewId="0" topLeftCell="A10">
      <selection activeCell="J39" sqref="J39"/>
    </sheetView>
  </sheetViews>
  <sheetFormatPr defaultColWidth="9.140625" defaultRowHeight="12.75"/>
  <cols>
    <col min="1" max="1" width="4.00390625" style="3" customWidth="1"/>
    <col min="2" max="2" width="5.7109375" style="0" customWidth="1"/>
    <col min="3" max="3" width="27.421875" style="0" customWidth="1"/>
    <col min="4" max="4" width="10.57421875" style="0" customWidth="1"/>
    <col min="5" max="5" width="4.8515625" style="0" customWidth="1"/>
    <col min="6" max="6" width="6.140625" style="0" customWidth="1"/>
    <col min="7" max="7" width="10.28125" style="0" customWidth="1"/>
    <col min="8" max="8" width="11.421875" style="0" customWidth="1"/>
    <col min="9" max="9" width="9.00390625" style="0" customWidth="1"/>
    <col min="10" max="10" width="10.8515625" style="0" customWidth="1"/>
    <col min="11" max="11" width="5.8515625" style="0" customWidth="1"/>
    <col min="12" max="12" width="14.140625" style="0" customWidth="1"/>
  </cols>
  <sheetData>
    <row r="1" spans="2:11" ht="12.75">
      <c r="B1" s="2"/>
      <c r="C1" s="83"/>
      <c r="D1" s="2"/>
      <c r="E1" s="2"/>
      <c r="F1" s="2"/>
      <c r="G1" s="2"/>
      <c r="H1" s="48" t="s">
        <v>6</v>
      </c>
      <c r="J1" s="48"/>
      <c r="K1" s="48"/>
    </row>
    <row r="2" spans="2:11" ht="12.75">
      <c r="B2" s="2"/>
      <c r="C2" s="2"/>
      <c r="D2" s="2"/>
      <c r="E2" s="2"/>
      <c r="F2" s="2"/>
      <c r="G2" s="2"/>
      <c r="H2" s="48" t="s">
        <v>160</v>
      </c>
      <c r="J2" s="48"/>
      <c r="K2" s="48"/>
    </row>
    <row r="3" spans="2:11" ht="12.75">
      <c r="B3" s="2"/>
      <c r="C3" s="2"/>
      <c r="D3" s="2"/>
      <c r="E3" s="2"/>
      <c r="F3" s="2"/>
      <c r="G3" s="2"/>
      <c r="H3" s="48" t="s">
        <v>20</v>
      </c>
      <c r="J3" s="48"/>
      <c r="K3" s="48"/>
    </row>
    <row r="4" spans="2:11" ht="12.75">
      <c r="B4" s="2"/>
      <c r="C4" s="2"/>
      <c r="D4" s="2"/>
      <c r="E4" s="2"/>
      <c r="F4" s="2"/>
      <c r="G4" s="2"/>
      <c r="H4" s="48" t="s">
        <v>161</v>
      </c>
      <c r="J4" s="48"/>
      <c r="K4" s="48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ht="12.75">
      <c r="B6" s="176" t="s">
        <v>155</v>
      </c>
      <c r="C6" s="176"/>
      <c r="D6" s="176"/>
      <c r="E6" s="176"/>
      <c r="F6" s="176"/>
      <c r="G6" s="176"/>
      <c r="H6" s="176"/>
      <c r="I6" s="176"/>
      <c r="J6" s="176"/>
      <c r="K6" s="176"/>
    </row>
    <row r="7" spans="2:11" ht="12.75">
      <c r="B7" s="176"/>
      <c r="C7" s="176"/>
      <c r="D7" s="176"/>
      <c r="E7" s="176"/>
      <c r="F7" s="176"/>
      <c r="G7" s="176"/>
      <c r="H7" s="176"/>
      <c r="I7" s="176"/>
      <c r="J7" s="176"/>
      <c r="K7" s="176"/>
    </row>
    <row r="8" spans="2:11" ht="12.75">
      <c r="B8" s="49"/>
      <c r="C8" s="49"/>
      <c r="D8" s="49"/>
      <c r="E8" s="49"/>
      <c r="F8" s="49"/>
      <c r="G8" s="49"/>
      <c r="H8" s="49"/>
      <c r="I8" s="49"/>
      <c r="J8" s="49"/>
      <c r="K8" s="49"/>
    </row>
    <row r="9" spans="2:11" ht="12.75">
      <c r="B9" s="2"/>
      <c r="C9" s="2"/>
      <c r="D9" s="2"/>
      <c r="E9" s="2"/>
      <c r="F9" s="2"/>
      <c r="G9" s="2"/>
      <c r="H9" s="2"/>
      <c r="I9" s="2"/>
      <c r="J9" s="2"/>
      <c r="K9" s="2"/>
    </row>
    <row r="10" spans="1:12" ht="12.75">
      <c r="A10" s="196" t="s">
        <v>21</v>
      </c>
      <c r="B10" s="177" t="s">
        <v>122</v>
      </c>
      <c r="C10" s="177" t="s">
        <v>123</v>
      </c>
      <c r="D10" s="182" t="s">
        <v>124</v>
      </c>
      <c r="E10" s="185" t="s">
        <v>125</v>
      </c>
      <c r="F10" s="185"/>
      <c r="G10" s="182" t="s">
        <v>126</v>
      </c>
      <c r="H10" s="185" t="s">
        <v>127</v>
      </c>
      <c r="I10" s="185"/>
      <c r="J10" s="185"/>
      <c r="K10" s="185"/>
      <c r="L10" s="188" t="s">
        <v>163</v>
      </c>
    </row>
    <row r="11" spans="1:12" ht="12.75">
      <c r="A11" s="196"/>
      <c r="B11" s="178"/>
      <c r="C11" s="180"/>
      <c r="D11" s="183"/>
      <c r="E11" s="177" t="s">
        <v>35</v>
      </c>
      <c r="F11" s="177" t="s">
        <v>128</v>
      </c>
      <c r="G11" s="183"/>
      <c r="H11" s="182" t="s">
        <v>129</v>
      </c>
      <c r="I11" s="182" t="s">
        <v>130</v>
      </c>
      <c r="J11" s="186" t="s">
        <v>131</v>
      </c>
      <c r="K11" s="187"/>
      <c r="L11" s="189"/>
    </row>
    <row r="12" spans="1:12" ht="45" customHeight="1">
      <c r="A12" s="196"/>
      <c r="B12" s="179"/>
      <c r="C12" s="181"/>
      <c r="D12" s="184"/>
      <c r="E12" s="181"/>
      <c r="F12" s="181"/>
      <c r="G12" s="184"/>
      <c r="H12" s="184"/>
      <c r="I12" s="184"/>
      <c r="J12" s="82" t="s">
        <v>132</v>
      </c>
      <c r="K12" s="82" t="s">
        <v>133</v>
      </c>
      <c r="L12" s="190"/>
    </row>
    <row r="13" spans="1:12" ht="12.75">
      <c r="A13" s="53">
        <v>1</v>
      </c>
      <c r="B13" s="50">
        <v>2</v>
      </c>
      <c r="C13" s="50">
        <v>3</v>
      </c>
      <c r="D13" s="50">
        <v>4</v>
      </c>
      <c r="E13" s="50">
        <v>5</v>
      </c>
      <c r="F13" s="50">
        <v>6</v>
      </c>
      <c r="G13" s="50">
        <v>7</v>
      </c>
      <c r="H13" s="50">
        <v>8</v>
      </c>
      <c r="I13" s="50">
        <v>9</v>
      </c>
      <c r="J13" s="50">
        <v>10</v>
      </c>
      <c r="K13" s="50">
        <v>11</v>
      </c>
      <c r="L13" s="53">
        <v>12</v>
      </c>
    </row>
    <row r="14" spans="1:12" ht="12.75">
      <c r="A14" s="53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22"/>
    </row>
    <row r="15" spans="1:12" s="81" customFormat="1" ht="25.5">
      <c r="A15" s="66">
        <v>1</v>
      </c>
      <c r="B15" s="110">
        <v>2009</v>
      </c>
      <c r="C15" s="111" t="s">
        <v>9</v>
      </c>
      <c r="D15" s="163" t="s">
        <v>140</v>
      </c>
      <c r="E15" s="110">
        <v>600</v>
      </c>
      <c r="F15" s="110">
        <v>60004</v>
      </c>
      <c r="G15" s="112">
        <f>SUM(H15:J15)</f>
        <v>838884</v>
      </c>
      <c r="H15" s="112">
        <v>584477</v>
      </c>
      <c r="I15" s="112">
        <v>0</v>
      </c>
      <c r="J15" s="112">
        <v>254407</v>
      </c>
      <c r="K15" s="113"/>
      <c r="L15" s="106"/>
    </row>
    <row r="16" spans="1:12" s="81" customFormat="1" ht="75" customHeight="1">
      <c r="A16" s="86"/>
      <c r="B16" s="110">
        <v>2010</v>
      </c>
      <c r="C16" s="114" t="s">
        <v>10</v>
      </c>
      <c r="D16" s="163" t="s">
        <v>140</v>
      </c>
      <c r="E16" s="110">
        <v>600</v>
      </c>
      <c r="F16" s="110">
        <v>60004</v>
      </c>
      <c r="G16" s="112">
        <f>SUM(H16:K16)</f>
        <v>5109173</v>
      </c>
      <c r="H16" s="112">
        <v>3465489</v>
      </c>
      <c r="I16" s="112">
        <v>0</v>
      </c>
      <c r="J16" s="112">
        <v>1643684</v>
      </c>
      <c r="K16" s="113"/>
      <c r="L16" s="106"/>
    </row>
    <row r="17" spans="1:12" ht="12.75">
      <c r="A17" s="53"/>
      <c r="B17" s="115">
        <v>2011</v>
      </c>
      <c r="C17" s="116" t="s">
        <v>136</v>
      </c>
      <c r="D17" s="163" t="s">
        <v>140</v>
      </c>
      <c r="E17" s="115">
        <v>600</v>
      </c>
      <c r="F17" s="115">
        <v>60004</v>
      </c>
      <c r="G17" s="117">
        <f>SUM(H17:K17)</f>
        <v>873264</v>
      </c>
      <c r="H17" s="117">
        <v>608421</v>
      </c>
      <c r="I17" s="117">
        <v>0</v>
      </c>
      <c r="J17" s="117">
        <v>264843</v>
      </c>
      <c r="K17" s="117"/>
      <c r="L17" s="118"/>
    </row>
    <row r="18" spans="1:12" s="37" customFormat="1" ht="12.75">
      <c r="A18" s="65"/>
      <c r="B18" s="119"/>
      <c r="C18" s="119" t="s">
        <v>134</v>
      </c>
      <c r="D18" s="164"/>
      <c r="E18" s="119"/>
      <c r="F18" s="119"/>
      <c r="G18" s="120">
        <f>SUM(G15:G17)</f>
        <v>6821321</v>
      </c>
      <c r="H18" s="120">
        <f>SUM(H15:H17)</f>
        <v>4658387</v>
      </c>
      <c r="I18" s="120">
        <f>SUM(I15:I17)</f>
        <v>0</v>
      </c>
      <c r="J18" s="120">
        <f>SUM(J15:J17)</f>
        <v>2162934</v>
      </c>
      <c r="K18" s="120"/>
      <c r="L18" s="55"/>
    </row>
    <row r="19" spans="1:12" s="67" customFormat="1" ht="38.25">
      <c r="A19" s="66">
        <v>2</v>
      </c>
      <c r="B19" s="110">
        <v>2009</v>
      </c>
      <c r="C19" s="111" t="s">
        <v>142</v>
      </c>
      <c r="D19" s="163" t="s">
        <v>46</v>
      </c>
      <c r="E19" s="110">
        <v>750</v>
      </c>
      <c r="F19" s="110">
        <v>75023</v>
      </c>
      <c r="G19" s="112">
        <f>SUM(H19:K19)</f>
        <v>49898</v>
      </c>
      <c r="H19" s="112">
        <v>0</v>
      </c>
      <c r="I19" s="112">
        <v>0</v>
      </c>
      <c r="J19" s="112">
        <v>49898</v>
      </c>
      <c r="K19" s="112"/>
      <c r="L19" s="85"/>
    </row>
    <row r="20" spans="1:12" s="67" customFormat="1" ht="12.75">
      <c r="A20" s="66"/>
      <c r="B20" s="110">
        <v>2010</v>
      </c>
      <c r="C20" s="121" t="s">
        <v>136</v>
      </c>
      <c r="D20" s="163"/>
      <c r="E20" s="110">
        <v>750</v>
      </c>
      <c r="F20" s="110">
        <v>75023</v>
      </c>
      <c r="G20" s="112">
        <f>SUM(H20:K20)</f>
        <v>6100</v>
      </c>
      <c r="H20" s="112">
        <v>0</v>
      </c>
      <c r="I20" s="112">
        <v>0</v>
      </c>
      <c r="J20" s="112">
        <v>6100</v>
      </c>
      <c r="K20" s="112"/>
      <c r="L20" s="85"/>
    </row>
    <row r="21" spans="1:12" s="67" customFormat="1" ht="12.75">
      <c r="A21" s="66"/>
      <c r="B21" s="110">
        <v>2011</v>
      </c>
      <c r="C21" s="121" t="s">
        <v>136</v>
      </c>
      <c r="D21" s="163"/>
      <c r="E21" s="110">
        <v>750</v>
      </c>
      <c r="F21" s="110">
        <v>75023</v>
      </c>
      <c r="G21" s="112">
        <f>SUM(H21:K21)</f>
        <v>96380</v>
      </c>
      <c r="H21" s="112">
        <v>67150</v>
      </c>
      <c r="I21" s="112">
        <v>0</v>
      </c>
      <c r="J21" s="112">
        <v>29230</v>
      </c>
      <c r="K21" s="112"/>
      <c r="L21" s="85"/>
    </row>
    <row r="22" spans="1:12" s="67" customFormat="1" ht="12.75">
      <c r="A22" s="66"/>
      <c r="B22" s="110">
        <v>2012</v>
      </c>
      <c r="C22" s="110" t="s">
        <v>136</v>
      </c>
      <c r="D22" s="163"/>
      <c r="E22" s="110">
        <v>750</v>
      </c>
      <c r="F22" s="110">
        <v>75023</v>
      </c>
      <c r="G22" s="112">
        <f>SUM(H22:K22)</f>
        <v>4604826</v>
      </c>
      <c r="H22" s="112">
        <v>3208280</v>
      </c>
      <c r="I22" s="112">
        <v>0</v>
      </c>
      <c r="J22" s="112">
        <v>1396546</v>
      </c>
      <c r="K22" s="112"/>
      <c r="L22" s="85"/>
    </row>
    <row r="23" spans="1:12" s="37" customFormat="1" ht="12.75">
      <c r="A23" s="65"/>
      <c r="B23" s="119"/>
      <c r="C23" s="119" t="s">
        <v>134</v>
      </c>
      <c r="D23" s="164"/>
      <c r="E23" s="119"/>
      <c r="F23" s="119"/>
      <c r="G23" s="120">
        <f>SUM(G19:G22)</f>
        <v>4757204</v>
      </c>
      <c r="H23" s="120">
        <f>SUM(H19:H22)</f>
        <v>3275430</v>
      </c>
      <c r="I23" s="120">
        <f>SUM(I19:I22)</f>
        <v>0</v>
      </c>
      <c r="J23" s="120">
        <f>SUM(J19:J22)</f>
        <v>1481774</v>
      </c>
      <c r="K23" s="120"/>
      <c r="L23" s="55"/>
    </row>
    <row r="24" spans="1:12" ht="141" customHeight="1">
      <c r="A24" s="50">
        <v>3</v>
      </c>
      <c r="B24" s="122">
        <v>2008</v>
      </c>
      <c r="C24" s="123" t="s">
        <v>11</v>
      </c>
      <c r="D24" s="165" t="s">
        <v>135</v>
      </c>
      <c r="E24" s="122">
        <v>852</v>
      </c>
      <c r="F24" s="122">
        <v>85295</v>
      </c>
      <c r="G24" s="124">
        <f>SUM(H24:J24)</f>
        <v>275548</v>
      </c>
      <c r="H24" s="124">
        <v>234215.8</v>
      </c>
      <c r="I24" s="124">
        <v>12399.66</v>
      </c>
      <c r="J24" s="125">
        <v>28932.54</v>
      </c>
      <c r="K24" s="124"/>
      <c r="L24" s="126"/>
    </row>
    <row r="25" spans="1:12" ht="36">
      <c r="A25" s="50"/>
      <c r="B25" s="127">
        <v>2009</v>
      </c>
      <c r="C25" s="128" t="s">
        <v>136</v>
      </c>
      <c r="D25" s="166" t="s">
        <v>135</v>
      </c>
      <c r="E25" s="127">
        <v>852</v>
      </c>
      <c r="F25" s="127">
        <v>85295</v>
      </c>
      <c r="G25" s="129">
        <f>SUM(H25:K25)</f>
        <v>421404.99999999994</v>
      </c>
      <c r="H25" s="129">
        <v>366251.85</v>
      </c>
      <c r="I25" s="129">
        <v>19389.73</v>
      </c>
      <c r="J25" s="130">
        <v>35763.42</v>
      </c>
      <c r="K25" s="129"/>
      <c r="L25" s="126"/>
    </row>
    <row r="26" spans="1:12" ht="36">
      <c r="A26" s="50"/>
      <c r="B26" s="131">
        <v>2010</v>
      </c>
      <c r="C26" s="132" t="s">
        <v>136</v>
      </c>
      <c r="D26" s="166" t="s">
        <v>135</v>
      </c>
      <c r="E26" s="131">
        <v>852</v>
      </c>
      <c r="F26" s="131">
        <v>85295</v>
      </c>
      <c r="G26" s="129">
        <f>SUM(H26:K26)</f>
        <v>280366</v>
      </c>
      <c r="H26" s="133">
        <v>238312</v>
      </c>
      <c r="I26" s="133">
        <v>12616</v>
      </c>
      <c r="J26" s="134">
        <v>29438</v>
      </c>
      <c r="K26" s="133"/>
      <c r="L26" s="126"/>
    </row>
    <row r="27" spans="1:12" ht="12.75">
      <c r="A27" s="50"/>
      <c r="B27" s="131"/>
      <c r="C27" s="52" t="s">
        <v>134</v>
      </c>
      <c r="D27" s="167"/>
      <c r="E27" s="135"/>
      <c r="F27" s="135"/>
      <c r="G27" s="136">
        <f>SUM(G24:G26)</f>
        <v>977319</v>
      </c>
      <c r="H27" s="136">
        <f>SUM(H24:H26)</f>
        <v>838779.6499999999</v>
      </c>
      <c r="I27" s="136">
        <f>SUM(I24:I26)</f>
        <v>44405.39</v>
      </c>
      <c r="J27" s="136">
        <f>SUM(J24:J26)</f>
        <v>94133.95999999999</v>
      </c>
      <c r="K27" s="136">
        <f>SUM(K24:K25)</f>
        <v>0</v>
      </c>
      <c r="L27" s="126"/>
    </row>
    <row r="28" spans="1:12" ht="36.75" customHeight="1">
      <c r="A28" s="50">
        <v>4</v>
      </c>
      <c r="B28" s="127">
        <v>2009</v>
      </c>
      <c r="C28" s="114" t="s">
        <v>162</v>
      </c>
      <c r="D28" s="168" t="s">
        <v>46</v>
      </c>
      <c r="E28" s="137">
        <v>900</v>
      </c>
      <c r="F28" s="137">
        <v>90004</v>
      </c>
      <c r="G28" s="138">
        <f>SUM(H28:K28)</f>
        <v>1941360</v>
      </c>
      <c r="H28" s="138">
        <v>1620229</v>
      </c>
      <c r="I28" s="138">
        <v>0</v>
      </c>
      <c r="J28" s="138">
        <v>321131</v>
      </c>
      <c r="K28" s="138"/>
      <c r="L28" s="118"/>
    </row>
    <row r="29" spans="1:12" ht="12.75">
      <c r="A29" s="50"/>
      <c r="B29" s="115">
        <v>2010</v>
      </c>
      <c r="C29" s="139" t="s">
        <v>136</v>
      </c>
      <c r="D29" s="163" t="s">
        <v>46</v>
      </c>
      <c r="E29" s="115">
        <v>900</v>
      </c>
      <c r="F29" s="115">
        <v>90004</v>
      </c>
      <c r="G29" s="117">
        <f>SUM(H29:K29)</f>
        <v>609134</v>
      </c>
      <c r="H29" s="117">
        <v>509662</v>
      </c>
      <c r="I29" s="117">
        <v>0</v>
      </c>
      <c r="J29" s="117">
        <v>99472</v>
      </c>
      <c r="K29" s="117"/>
      <c r="L29" s="118"/>
    </row>
    <row r="30" spans="1:12" ht="12.75">
      <c r="A30" s="50"/>
      <c r="B30" s="115"/>
      <c r="C30" s="54" t="s">
        <v>134</v>
      </c>
      <c r="D30" s="169"/>
      <c r="E30" s="55"/>
      <c r="F30" s="55"/>
      <c r="G30" s="120">
        <f>SUM(G28:G29)</f>
        <v>2550494</v>
      </c>
      <c r="H30" s="120">
        <f>SUM(H28:H29)</f>
        <v>2129891</v>
      </c>
      <c r="I30" s="120">
        <f>SUM(I28:I29)</f>
        <v>0</v>
      </c>
      <c r="J30" s="120">
        <f>SUM(J28:J29)</f>
        <v>420603</v>
      </c>
      <c r="K30" s="120">
        <f>SUM(K28:K29)</f>
        <v>0</v>
      </c>
      <c r="L30" s="126"/>
    </row>
    <row r="31" spans="1:12" ht="25.5">
      <c r="A31" s="51"/>
      <c r="B31" s="140">
        <v>2008</v>
      </c>
      <c r="C31" s="141" t="s">
        <v>19</v>
      </c>
      <c r="D31" s="170" t="s">
        <v>47</v>
      </c>
      <c r="E31" s="142">
        <v>900</v>
      </c>
      <c r="F31" s="142">
        <v>90002</v>
      </c>
      <c r="G31" s="112">
        <f>SUM(H31:J31)</f>
        <v>419701</v>
      </c>
      <c r="H31" s="112">
        <v>356745</v>
      </c>
      <c r="I31" s="112"/>
      <c r="J31" s="112">
        <v>62956</v>
      </c>
      <c r="K31" s="120"/>
      <c r="L31" s="126"/>
    </row>
    <row r="32" spans="1:12" s="47" customFormat="1" ht="25.5">
      <c r="A32" s="191">
        <v>5</v>
      </c>
      <c r="B32" s="110">
        <v>2010</v>
      </c>
      <c r="C32" s="141" t="s">
        <v>19</v>
      </c>
      <c r="D32" s="170" t="s">
        <v>47</v>
      </c>
      <c r="E32" s="142">
        <v>900</v>
      </c>
      <c r="F32" s="142">
        <v>90002</v>
      </c>
      <c r="G32" s="112">
        <f>SUM(H32:K32)</f>
        <v>767934</v>
      </c>
      <c r="H32" s="112">
        <v>642544</v>
      </c>
      <c r="I32" s="112">
        <v>0</v>
      </c>
      <c r="J32" s="112">
        <v>125390</v>
      </c>
      <c r="K32" s="112"/>
      <c r="L32" s="85"/>
    </row>
    <row r="33" spans="1:12" s="47" customFormat="1" ht="12.75">
      <c r="A33" s="192"/>
      <c r="B33" s="110">
        <v>2011</v>
      </c>
      <c r="C33" s="143" t="s">
        <v>136</v>
      </c>
      <c r="D33" s="170" t="s">
        <v>47</v>
      </c>
      <c r="E33" s="142">
        <v>900</v>
      </c>
      <c r="F33" s="142">
        <v>90002</v>
      </c>
      <c r="G33" s="112">
        <f>SUM(H33:K33)</f>
        <v>578970</v>
      </c>
      <c r="H33" s="112">
        <v>492124</v>
      </c>
      <c r="I33" s="112"/>
      <c r="J33" s="112">
        <v>86846</v>
      </c>
      <c r="K33" s="112"/>
      <c r="L33" s="85"/>
    </row>
    <row r="34" spans="1:12" ht="12.75">
      <c r="A34" s="50"/>
      <c r="B34" s="140"/>
      <c r="C34" s="54" t="s">
        <v>134</v>
      </c>
      <c r="D34" s="169"/>
      <c r="E34" s="55"/>
      <c r="F34" s="55"/>
      <c r="G34" s="120">
        <f>SUM(G31:G33)</f>
        <v>1766605</v>
      </c>
      <c r="H34" s="120">
        <f>SUM(H31:H33)</f>
        <v>1491413</v>
      </c>
      <c r="I34" s="120">
        <f>SUM(I31:I33)</f>
        <v>0</v>
      </c>
      <c r="J34" s="120">
        <f>SUM(J31:J33)</f>
        <v>275192</v>
      </c>
      <c r="K34" s="120"/>
      <c r="L34" s="126"/>
    </row>
    <row r="35" spans="1:12" ht="15.75" customHeight="1">
      <c r="A35" s="193">
        <v>6</v>
      </c>
      <c r="B35" s="144">
        <v>2010</v>
      </c>
      <c r="C35" s="126" t="s">
        <v>18</v>
      </c>
      <c r="D35" s="171" t="s">
        <v>46</v>
      </c>
      <c r="E35" s="145">
        <v>900</v>
      </c>
      <c r="F35" s="145">
        <v>90095</v>
      </c>
      <c r="G35" s="112">
        <f>SUM(H35:J35)</f>
        <v>20000</v>
      </c>
      <c r="H35" s="146"/>
      <c r="I35" s="146"/>
      <c r="J35" s="147">
        <v>20000</v>
      </c>
      <c r="K35" s="146"/>
      <c r="L35" s="126"/>
    </row>
    <row r="36" spans="1:12" ht="14.25" customHeight="1">
      <c r="A36" s="195"/>
      <c r="B36" s="148">
        <v>2011</v>
      </c>
      <c r="C36" s="149" t="s">
        <v>136</v>
      </c>
      <c r="D36" s="171" t="s">
        <v>46</v>
      </c>
      <c r="E36" s="149">
        <v>900</v>
      </c>
      <c r="F36" s="149">
        <v>90095</v>
      </c>
      <c r="G36" s="112">
        <f>SUM(H36:J36)</f>
        <v>700000</v>
      </c>
      <c r="H36" s="150">
        <v>430327</v>
      </c>
      <c r="I36" s="150"/>
      <c r="J36" s="150">
        <v>269673</v>
      </c>
      <c r="K36" s="151"/>
      <c r="L36" s="126"/>
    </row>
    <row r="37" spans="1:12" ht="12.75">
      <c r="A37" s="53"/>
      <c r="B37" s="148"/>
      <c r="C37" s="90" t="s">
        <v>134</v>
      </c>
      <c r="D37" s="171"/>
      <c r="E37" s="149"/>
      <c r="F37" s="149"/>
      <c r="G37" s="120">
        <f>SUM(G35:G36)</f>
        <v>720000</v>
      </c>
      <c r="H37" s="120">
        <f>SUM(H35:H36)</f>
        <v>430327</v>
      </c>
      <c r="I37" s="120">
        <f>SUM(I35:I36)</f>
        <v>0</v>
      </c>
      <c r="J37" s="120">
        <f>SUM(J35:J36)</f>
        <v>289673</v>
      </c>
      <c r="K37" s="120">
        <f>SUM(K35:K36)</f>
        <v>0</v>
      </c>
      <c r="L37" s="126"/>
    </row>
    <row r="38" spans="1:12" ht="51">
      <c r="A38" s="89">
        <v>7</v>
      </c>
      <c r="B38" s="148">
        <v>2010</v>
      </c>
      <c r="C38" s="152" t="s">
        <v>12</v>
      </c>
      <c r="D38" s="171" t="s">
        <v>46</v>
      </c>
      <c r="E38" s="149">
        <v>926</v>
      </c>
      <c r="F38" s="149">
        <v>92601</v>
      </c>
      <c r="G38" s="112">
        <f>SUM(H38:J38)</f>
        <v>488292</v>
      </c>
      <c r="H38" s="150">
        <v>310000</v>
      </c>
      <c r="I38" s="150"/>
      <c r="J38" s="150">
        <v>178292</v>
      </c>
      <c r="K38" s="151"/>
      <c r="L38" s="126"/>
    </row>
    <row r="39" spans="1:12" ht="12.75">
      <c r="A39" s="53"/>
      <c r="B39" s="126"/>
      <c r="C39" s="88" t="s">
        <v>134</v>
      </c>
      <c r="D39" s="171"/>
      <c r="E39" s="126"/>
      <c r="F39" s="126"/>
      <c r="G39" s="120">
        <f>SUM(G38)</f>
        <v>488292</v>
      </c>
      <c r="H39" s="120">
        <f>SUM(H38)</f>
        <v>310000</v>
      </c>
      <c r="I39" s="120">
        <f>SUM(I38)</f>
        <v>0</v>
      </c>
      <c r="J39" s="120">
        <f>SUM(J38)</f>
        <v>178292</v>
      </c>
      <c r="K39" s="146"/>
      <c r="L39" s="126"/>
    </row>
    <row r="40" spans="1:12" ht="93.75" customHeight="1">
      <c r="A40" s="193">
        <v>8</v>
      </c>
      <c r="B40" s="148">
        <v>2010</v>
      </c>
      <c r="C40" s="152" t="s">
        <v>164</v>
      </c>
      <c r="D40" s="171" t="s">
        <v>46</v>
      </c>
      <c r="E40" s="149">
        <v>926</v>
      </c>
      <c r="F40" s="149">
        <v>92695</v>
      </c>
      <c r="G40" s="112">
        <f>SUM(H40:J40)</f>
        <v>61300</v>
      </c>
      <c r="H40" s="150"/>
      <c r="I40" s="150"/>
      <c r="J40" s="150">
        <v>61300</v>
      </c>
      <c r="K40" s="151"/>
      <c r="L40" s="107" t="s">
        <v>165</v>
      </c>
    </row>
    <row r="41" spans="1:12" ht="15" customHeight="1">
      <c r="A41" s="194"/>
      <c r="B41" s="148">
        <v>2011</v>
      </c>
      <c r="C41" s="152" t="s">
        <v>166</v>
      </c>
      <c r="D41" s="171" t="s">
        <v>46</v>
      </c>
      <c r="E41" s="149">
        <v>926</v>
      </c>
      <c r="F41" s="149">
        <v>92695</v>
      </c>
      <c r="G41" s="112"/>
      <c r="H41" s="150">
        <v>49311</v>
      </c>
      <c r="I41" s="150">
        <v>5801</v>
      </c>
      <c r="J41" s="150"/>
      <c r="K41" s="151"/>
      <c r="L41" s="153"/>
    </row>
    <row r="42" spans="1:12" ht="12.75">
      <c r="A42" s="195"/>
      <c r="B42" s="148">
        <v>2011</v>
      </c>
      <c r="C42" s="154" t="s">
        <v>136</v>
      </c>
      <c r="D42" s="171" t="s">
        <v>46</v>
      </c>
      <c r="E42" s="149">
        <v>926</v>
      </c>
      <c r="F42" s="149">
        <v>92695</v>
      </c>
      <c r="G42" s="112">
        <f>SUM(H42:J42)</f>
        <v>30200</v>
      </c>
      <c r="H42" s="150">
        <v>25402</v>
      </c>
      <c r="I42" s="150">
        <v>2989</v>
      </c>
      <c r="J42" s="150">
        <v>1809</v>
      </c>
      <c r="K42" s="151"/>
      <c r="L42" s="126"/>
    </row>
    <row r="43" spans="1:12" ht="12.75">
      <c r="A43" s="53"/>
      <c r="B43" s="144"/>
      <c r="C43" s="88" t="s">
        <v>134</v>
      </c>
      <c r="D43" s="171"/>
      <c r="E43" s="145"/>
      <c r="F43" s="145"/>
      <c r="G43" s="120">
        <f>SUM(G40:G42)</f>
        <v>91500</v>
      </c>
      <c r="H43" s="120">
        <f>SUM(H40:H42)</f>
        <v>74713</v>
      </c>
      <c r="I43" s="120">
        <f>SUM(I40:I42)</f>
        <v>8790</v>
      </c>
      <c r="J43" s="120">
        <f>SUM(J40:J42)</f>
        <v>63109</v>
      </c>
      <c r="K43" s="146"/>
      <c r="L43" s="126"/>
    </row>
    <row r="44" spans="1:12" ht="12.75">
      <c r="A44" s="53">
        <v>9</v>
      </c>
      <c r="B44" s="145">
        <v>2010</v>
      </c>
      <c r="C44" s="126" t="s">
        <v>167</v>
      </c>
      <c r="D44" s="171" t="s">
        <v>46</v>
      </c>
      <c r="E44" s="155">
        <v>921</v>
      </c>
      <c r="F44" s="155">
        <v>92105</v>
      </c>
      <c r="G44" s="112">
        <f>SUM(H44:J44)</f>
        <v>33323</v>
      </c>
      <c r="H44" s="156">
        <v>19120</v>
      </c>
      <c r="I44" s="85"/>
      <c r="J44" s="85">
        <v>14203</v>
      </c>
      <c r="K44" s="85"/>
      <c r="L44" s="126"/>
    </row>
    <row r="45" spans="1:12" ht="12.75">
      <c r="A45" s="53"/>
      <c r="B45" s="126"/>
      <c r="C45" s="88" t="s">
        <v>134</v>
      </c>
      <c r="D45" s="171"/>
      <c r="E45" s="155"/>
      <c r="F45" s="155"/>
      <c r="G45" s="55">
        <f>SUM(G44)</f>
        <v>33323</v>
      </c>
      <c r="H45" s="55">
        <f>SUM(H44)</f>
        <v>19120</v>
      </c>
      <c r="I45" s="55">
        <f>SUM(I44)</f>
        <v>0</v>
      </c>
      <c r="J45" s="55">
        <f>SUM(J44)</f>
        <v>14203</v>
      </c>
      <c r="K45" s="55">
        <f>SUM(K44)</f>
        <v>0</v>
      </c>
      <c r="L45" s="126"/>
    </row>
    <row r="46" spans="1:12" ht="12.75">
      <c r="A46" s="53">
        <v>10</v>
      </c>
      <c r="B46" s="144">
        <v>2010</v>
      </c>
      <c r="C46" s="162" t="s">
        <v>170</v>
      </c>
      <c r="D46" s="171" t="s">
        <v>46</v>
      </c>
      <c r="E46" s="155">
        <v>921</v>
      </c>
      <c r="F46" s="155">
        <v>92105</v>
      </c>
      <c r="G46" s="112">
        <f>SUM(H46:J46)</f>
        <v>31262</v>
      </c>
      <c r="H46" s="85">
        <v>17937</v>
      </c>
      <c r="I46" s="85"/>
      <c r="J46" s="85">
        <v>13325</v>
      </c>
      <c r="K46" s="55"/>
      <c r="L46" s="126"/>
    </row>
    <row r="47" spans="1:12" ht="12.75">
      <c r="A47" s="53"/>
      <c r="B47" s="126"/>
      <c r="C47" s="88" t="s">
        <v>134</v>
      </c>
      <c r="D47" s="171"/>
      <c r="E47" s="155"/>
      <c r="F47" s="155"/>
      <c r="G47" s="160">
        <f>SUM(G46)</f>
        <v>31262</v>
      </c>
      <c r="H47" s="160">
        <f>SUM(H46)</f>
        <v>17937</v>
      </c>
      <c r="I47" s="160">
        <f>SUM(I46)</f>
        <v>0</v>
      </c>
      <c r="J47" s="160">
        <f>SUM(J46)</f>
        <v>13325</v>
      </c>
      <c r="K47" s="160">
        <f>SUM(K46)</f>
        <v>0</v>
      </c>
      <c r="L47" s="126"/>
    </row>
    <row r="48" spans="1:12" ht="12.75">
      <c r="A48" s="108"/>
      <c r="B48" s="157"/>
      <c r="C48" s="109"/>
      <c r="D48" s="157"/>
      <c r="E48" s="158"/>
      <c r="F48" s="158"/>
      <c r="G48" s="161"/>
      <c r="H48" s="161"/>
      <c r="I48" s="161"/>
      <c r="J48" s="161"/>
      <c r="K48" s="161"/>
      <c r="L48" s="157"/>
    </row>
    <row r="49" spans="1:12" ht="12.75">
      <c r="A49" s="108"/>
      <c r="B49" s="157"/>
      <c r="C49" s="109"/>
      <c r="D49" s="157"/>
      <c r="E49" s="158"/>
      <c r="F49" s="158"/>
      <c r="G49" s="161"/>
      <c r="H49" s="161"/>
      <c r="I49" s="161"/>
      <c r="J49" s="161"/>
      <c r="K49" s="161"/>
      <c r="L49" s="157"/>
    </row>
    <row r="50" spans="1:12" ht="12.75">
      <c r="A50" s="108"/>
      <c r="B50" s="157"/>
      <c r="C50" s="109"/>
      <c r="D50" s="157"/>
      <c r="E50" s="158"/>
      <c r="F50" s="158"/>
      <c r="G50" s="159"/>
      <c r="H50" s="159"/>
      <c r="I50" s="159"/>
      <c r="J50" s="159"/>
      <c r="K50" s="159"/>
      <c r="L50" s="157"/>
    </row>
    <row r="51" spans="2:12" ht="12.75">
      <c r="B51" s="72"/>
      <c r="C51" s="72"/>
      <c r="D51" s="72"/>
      <c r="E51" s="72"/>
      <c r="F51" s="72"/>
      <c r="G51" s="72"/>
      <c r="H51" s="72"/>
      <c r="I51" s="72" t="s">
        <v>31</v>
      </c>
      <c r="J51" s="72"/>
      <c r="K51" s="72"/>
      <c r="L51" s="72"/>
    </row>
    <row r="52" spans="2:12" ht="12.75"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</row>
    <row r="53" spans="2:12" ht="12.75"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</row>
    <row r="54" spans="2:12" ht="12.75">
      <c r="B54" s="72"/>
      <c r="C54" s="72"/>
      <c r="D54" s="72"/>
      <c r="E54" s="72"/>
      <c r="F54" s="72"/>
      <c r="G54" s="72"/>
      <c r="H54" s="72"/>
      <c r="I54" s="72" t="s">
        <v>95</v>
      </c>
      <c r="J54" s="72"/>
      <c r="K54" s="72"/>
      <c r="L54" s="72"/>
    </row>
  </sheetData>
  <sheetProtection/>
  <mergeCells count="17">
    <mergeCell ref="L10:L12"/>
    <mergeCell ref="A32:A33"/>
    <mergeCell ref="A40:A42"/>
    <mergeCell ref="A35:A36"/>
    <mergeCell ref="A10:A12"/>
    <mergeCell ref="E11:E12"/>
    <mergeCell ref="H11:H12"/>
    <mergeCell ref="B6:K7"/>
    <mergeCell ref="B10:B12"/>
    <mergeCell ref="C10:C12"/>
    <mergeCell ref="D10:D12"/>
    <mergeCell ref="E10:F10"/>
    <mergeCell ref="G10:G12"/>
    <mergeCell ref="H10:K10"/>
    <mergeCell ref="J11:K11"/>
    <mergeCell ref="F11:F12"/>
    <mergeCell ref="I11:I12"/>
  </mergeCells>
  <printOptions/>
  <pageMargins left="0.75" right="0.75" top="1" bottom="1" header="0.5" footer="0.5"/>
  <pageSetup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3.57421875" style="5" customWidth="1"/>
    <col min="2" max="2" width="15.00390625" style="5" customWidth="1"/>
    <col min="3" max="3" width="6.28125" style="5" customWidth="1"/>
    <col min="4" max="4" width="8.00390625" style="5" customWidth="1"/>
    <col min="5" max="5" width="12.57421875" style="5" customWidth="1"/>
    <col min="6" max="6" width="12.00390625" style="5" customWidth="1"/>
    <col min="7" max="7" width="11.7109375" style="5" customWidth="1"/>
    <col min="8" max="8" width="11.421875" style="5" customWidth="1"/>
    <col min="9" max="9" width="10.28125" style="5" customWidth="1"/>
    <col min="10" max="10" width="10.8515625" style="5" customWidth="1"/>
    <col min="11" max="11" width="9.421875" style="5" customWidth="1"/>
    <col min="12" max="12" width="10.421875" style="5" customWidth="1"/>
    <col min="13" max="13" width="10.57421875" style="5" customWidth="1"/>
    <col min="14" max="16384" width="9.140625" style="5" customWidth="1"/>
  </cols>
  <sheetData>
    <row r="1" spans="2:13" ht="11.25" customHeight="1">
      <c r="B1" s="84"/>
      <c r="J1" s="19" t="s">
        <v>8</v>
      </c>
      <c r="K1" s="20"/>
      <c r="L1" s="20"/>
      <c r="M1" s="20"/>
    </row>
    <row r="2" spans="10:13" ht="11.25">
      <c r="J2" s="19" t="s">
        <v>160</v>
      </c>
      <c r="K2" s="20"/>
      <c r="L2" s="20"/>
      <c r="M2" s="20"/>
    </row>
    <row r="3" spans="10:13" ht="11.25">
      <c r="J3" s="19" t="s">
        <v>20</v>
      </c>
      <c r="K3" s="20"/>
      <c r="L3" s="20"/>
      <c r="M3" s="20"/>
    </row>
    <row r="4" spans="10:13" ht="11.25">
      <c r="J4" s="19" t="s">
        <v>161</v>
      </c>
      <c r="K4" s="20"/>
      <c r="L4" s="20"/>
      <c r="M4" s="20"/>
    </row>
    <row r="5" spans="11:13" ht="11.25">
      <c r="K5" s="20"/>
      <c r="L5" s="20"/>
      <c r="M5" s="20"/>
    </row>
    <row r="6" spans="2:13" s="27" customFormat="1" ht="18.75" customHeight="1">
      <c r="B6" s="206" t="s">
        <v>138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</row>
    <row r="7" s="27" customFormat="1" ht="12.75" customHeight="1"/>
    <row r="8" s="27" customFormat="1" ht="12.75" customHeight="1"/>
    <row r="9" spans="1:13" s="27" customFormat="1" ht="51.75" customHeight="1">
      <c r="A9" s="207" t="s">
        <v>34</v>
      </c>
      <c r="B9" s="203" t="s">
        <v>60</v>
      </c>
      <c r="C9" s="203" t="s">
        <v>61</v>
      </c>
      <c r="D9" s="203"/>
      <c r="E9" s="203" t="s">
        <v>62</v>
      </c>
      <c r="F9" s="205" t="s">
        <v>63</v>
      </c>
      <c r="G9" s="205"/>
      <c r="H9" s="205"/>
      <c r="I9" s="205"/>
      <c r="J9" s="205" t="s">
        <v>64</v>
      </c>
      <c r="K9" s="205"/>
      <c r="L9" s="205"/>
      <c r="M9" s="203" t="s">
        <v>65</v>
      </c>
    </row>
    <row r="10" spans="1:13" s="27" customFormat="1" ht="11.25">
      <c r="A10" s="208"/>
      <c r="B10" s="203"/>
      <c r="C10" s="203" t="s">
        <v>35</v>
      </c>
      <c r="D10" s="203" t="s">
        <v>36</v>
      </c>
      <c r="E10" s="203"/>
      <c r="F10" s="197" t="s">
        <v>66</v>
      </c>
      <c r="G10" s="200" t="s">
        <v>22</v>
      </c>
      <c r="H10" s="201"/>
      <c r="I10" s="202"/>
      <c r="J10" s="203" t="s">
        <v>67</v>
      </c>
      <c r="K10" s="200" t="s">
        <v>22</v>
      </c>
      <c r="L10" s="202"/>
      <c r="M10" s="203"/>
    </row>
    <row r="11" spans="1:13" s="27" customFormat="1" ht="11.25">
      <c r="A11" s="208"/>
      <c r="B11" s="203"/>
      <c r="C11" s="205"/>
      <c r="D11" s="205"/>
      <c r="E11" s="203"/>
      <c r="F11" s="198"/>
      <c r="G11" s="197" t="s">
        <v>68</v>
      </c>
      <c r="H11" s="205" t="s">
        <v>69</v>
      </c>
      <c r="I11" s="205"/>
      <c r="J11" s="203"/>
      <c r="K11" s="203" t="s">
        <v>70</v>
      </c>
      <c r="L11" s="203" t="s">
        <v>71</v>
      </c>
      <c r="M11" s="203"/>
    </row>
    <row r="12" spans="1:13" s="27" customFormat="1" ht="11.25">
      <c r="A12" s="209"/>
      <c r="B12" s="203"/>
      <c r="C12" s="205"/>
      <c r="D12" s="205"/>
      <c r="E12" s="203"/>
      <c r="F12" s="199"/>
      <c r="G12" s="199"/>
      <c r="H12" s="1" t="s">
        <v>72</v>
      </c>
      <c r="I12" s="1" t="s">
        <v>73</v>
      </c>
      <c r="J12" s="203"/>
      <c r="K12" s="203"/>
      <c r="L12" s="203"/>
      <c r="M12" s="203"/>
    </row>
    <row r="13" spans="1:13" s="27" customFormat="1" ht="11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1">
        <v>7</v>
      </c>
      <c r="I13" s="1">
        <v>8</v>
      </c>
      <c r="J13" s="1">
        <v>9</v>
      </c>
      <c r="K13" s="1">
        <v>10</v>
      </c>
      <c r="L13" s="1">
        <v>11</v>
      </c>
      <c r="M13" s="1">
        <v>12</v>
      </c>
    </row>
    <row r="14" spans="1:13" ht="25.5" customHeight="1">
      <c r="A14" s="10" t="s">
        <v>33</v>
      </c>
      <c r="B14" s="28" t="s">
        <v>74</v>
      </c>
      <c r="C14" s="29">
        <v>600</v>
      </c>
      <c r="D14" s="29">
        <v>60004</v>
      </c>
      <c r="E14" s="30"/>
      <c r="F14" s="30"/>
      <c r="G14" s="30"/>
      <c r="H14" s="30"/>
      <c r="I14" s="30"/>
      <c r="J14" s="30"/>
      <c r="K14" s="30"/>
      <c r="L14" s="30"/>
      <c r="M14" s="30"/>
    </row>
    <row r="15" spans="1:13" ht="22.5" customHeight="1">
      <c r="A15" s="10" t="s">
        <v>23</v>
      </c>
      <c r="B15" s="28" t="s">
        <v>139</v>
      </c>
      <c r="C15" s="29"/>
      <c r="D15" s="29"/>
      <c r="E15" s="30"/>
      <c r="F15" s="30">
        <v>5982695</v>
      </c>
      <c r="G15" s="30">
        <v>3048895</v>
      </c>
      <c r="H15" s="30">
        <v>1929800</v>
      </c>
      <c r="I15" s="30">
        <v>1004000</v>
      </c>
      <c r="J15" s="30">
        <v>5982695</v>
      </c>
      <c r="K15" s="30">
        <v>0</v>
      </c>
      <c r="L15" s="30">
        <v>1004000</v>
      </c>
      <c r="M15" s="30">
        <v>0</v>
      </c>
    </row>
    <row r="16" spans="1:13" ht="22.5" customHeight="1">
      <c r="A16" s="10" t="s">
        <v>24</v>
      </c>
      <c r="B16" s="28" t="s">
        <v>169</v>
      </c>
      <c r="C16" s="29"/>
      <c r="D16" s="29"/>
      <c r="E16" s="30"/>
      <c r="F16" s="30">
        <v>10306097</v>
      </c>
      <c r="G16" s="30">
        <v>3096924</v>
      </c>
      <c r="H16" s="30">
        <v>2100000</v>
      </c>
      <c r="I16" s="30">
        <v>5109173</v>
      </c>
      <c r="J16" s="30">
        <v>10306097</v>
      </c>
      <c r="K16" s="30">
        <v>0</v>
      </c>
      <c r="L16" s="30">
        <v>5109173</v>
      </c>
      <c r="M16" s="30">
        <v>0</v>
      </c>
    </row>
    <row r="17" spans="1:13" ht="21" customHeight="1">
      <c r="A17" s="10" t="s">
        <v>25</v>
      </c>
      <c r="B17" s="28" t="s">
        <v>168</v>
      </c>
      <c r="C17" s="29"/>
      <c r="D17" s="29"/>
      <c r="E17" s="30"/>
      <c r="F17" s="30">
        <f>SUM(G17:I17)</f>
        <v>10306097</v>
      </c>
      <c r="G17" s="30">
        <v>2975038</v>
      </c>
      <c r="H17" s="30">
        <v>2221886</v>
      </c>
      <c r="I17" s="30">
        <v>5109173</v>
      </c>
      <c r="J17" s="30">
        <v>10306097</v>
      </c>
      <c r="K17" s="30">
        <v>0</v>
      </c>
      <c r="L17" s="30">
        <v>5109173</v>
      </c>
      <c r="M17" s="30">
        <v>0</v>
      </c>
    </row>
    <row r="18" spans="1:13" ht="18.75" customHeight="1">
      <c r="A18" s="10" t="s">
        <v>26</v>
      </c>
      <c r="B18" s="28" t="s">
        <v>75</v>
      </c>
      <c r="C18" s="29"/>
      <c r="D18" s="29"/>
      <c r="E18" s="30"/>
      <c r="F18" s="30">
        <f>F17/F16%</f>
        <v>100</v>
      </c>
      <c r="G18" s="30">
        <f aca="true" t="shared" si="0" ref="G18:L18">G17/G16%</f>
        <v>96.06428830671983</v>
      </c>
      <c r="H18" s="30">
        <f t="shared" si="0"/>
        <v>105.80409523809524</v>
      </c>
      <c r="I18" s="30">
        <f t="shared" si="0"/>
        <v>100</v>
      </c>
      <c r="J18" s="30">
        <f t="shared" si="0"/>
        <v>100</v>
      </c>
      <c r="K18" s="30">
        <v>0</v>
      </c>
      <c r="L18" s="30">
        <f t="shared" si="0"/>
        <v>100</v>
      </c>
      <c r="M18" s="30">
        <v>0</v>
      </c>
    </row>
    <row r="19" spans="1:13" s="4" customFormat="1" ht="20.25" customHeight="1">
      <c r="A19" s="16"/>
      <c r="B19" s="31"/>
      <c r="C19" s="32"/>
      <c r="D19" s="32"/>
      <c r="E19" s="33"/>
      <c r="F19" s="33"/>
      <c r="G19" s="33"/>
      <c r="H19" s="33"/>
      <c r="I19" s="33"/>
      <c r="J19" s="33"/>
      <c r="K19" s="33"/>
      <c r="L19" s="33"/>
      <c r="M19" s="33"/>
    </row>
    <row r="20" spans="2:6" ht="11.25">
      <c r="B20" s="34"/>
      <c r="E20" s="35">
        <v>2009</v>
      </c>
      <c r="F20" s="35">
        <v>2010</v>
      </c>
    </row>
    <row r="21" spans="2:6" ht="11.25">
      <c r="B21" s="45" t="s">
        <v>76</v>
      </c>
      <c r="C21" s="44"/>
      <c r="D21" s="44"/>
      <c r="E21" s="42">
        <v>1086421</v>
      </c>
      <c r="F21" s="42">
        <v>1108924</v>
      </c>
    </row>
    <row r="22" spans="2:6" ht="11.25">
      <c r="B22" s="45" t="s">
        <v>77</v>
      </c>
      <c r="C22" s="44"/>
      <c r="D22" s="44"/>
      <c r="E22" s="42">
        <v>4978695</v>
      </c>
      <c r="F22" s="42">
        <v>5196924</v>
      </c>
    </row>
    <row r="23" spans="2:6" ht="11.25">
      <c r="B23" s="45" t="s">
        <v>78</v>
      </c>
      <c r="C23" s="44"/>
      <c r="D23" s="44"/>
      <c r="E23" s="43">
        <v>4.58</v>
      </c>
      <c r="F23" s="44">
        <v>4.68</v>
      </c>
    </row>
    <row r="24" spans="2:6" ht="11.25">
      <c r="B24" s="46" t="s">
        <v>79</v>
      </c>
      <c r="C24" s="44"/>
      <c r="D24" s="44"/>
      <c r="E24" s="44">
        <v>2.8</v>
      </c>
      <c r="F24" s="44">
        <v>2.68</v>
      </c>
    </row>
    <row r="25" spans="2:6" ht="11.25">
      <c r="B25" s="46" t="s">
        <v>80</v>
      </c>
      <c r="C25" s="44"/>
      <c r="D25" s="44"/>
      <c r="E25" s="44">
        <v>1.78</v>
      </c>
      <c r="F25" s="43">
        <v>2</v>
      </c>
    </row>
    <row r="27" ht="11.25">
      <c r="J27" s="5" t="s">
        <v>31</v>
      </c>
    </row>
    <row r="30" spans="10:11" ht="11.25">
      <c r="J30" s="204" t="s">
        <v>32</v>
      </c>
      <c r="K30" s="204"/>
    </row>
  </sheetData>
  <sheetProtection/>
  <mergeCells count="19">
    <mergeCell ref="B6:M6"/>
    <mergeCell ref="A9:A12"/>
    <mergeCell ref="B9:B12"/>
    <mergeCell ref="C9:D9"/>
    <mergeCell ref="E9:E12"/>
    <mergeCell ref="F9:I9"/>
    <mergeCell ref="J9:L9"/>
    <mergeCell ref="M9:M12"/>
    <mergeCell ref="C10:C12"/>
    <mergeCell ref="D10:D12"/>
    <mergeCell ref="F10:F12"/>
    <mergeCell ref="G10:I10"/>
    <mergeCell ref="J10:J12"/>
    <mergeCell ref="J30:K30"/>
    <mergeCell ref="K10:L10"/>
    <mergeCell ref="G11:G12"/>
    <mergeCell ref="H11:I11"/>
    <mergeCell ref="K11:K12"/>
    <mergeCell ref="L11:L12"/>
  </mergeCells>
  <printOptions/>
  <pageMargins left="0.75" right="0.75" top="1" bottom="1" header="0.5" footer="0.5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2010-10-26T10:33:09Z</cp:lastPrinted>
  <dcterms:created xsi:type="dcterms:W3CDTF">2008-01-11T07:16:34Z</dcterms:created>
  <dcterms:modified xsi:type="dcterms:W3CDTF">2010-10-26T10:33:26Z</dcterms:modified>
  <cp:category/>
  <cp:version/>
  <cp:contentType/>
  <cp:contentStatus/>
</cp:coreProperties>
</file>