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940" windowHeight="411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<sst xmlns="http://schemas.openxmlformats.org/spreadsheetml/2006/main" count="618" uniqueCount="220">
  <si>
    <t>projekt</t>
  </si>
  <si>
    <t>Załącznik Nr 1</t>
  </si>
  <si>
    <t>do uchwały budżetowej Nr</t>
  </si>
  <si>
    <t>Rady Miejskiej w Czechowicach-Dziedzicach</t>
  </si>
  <si>
    <t>z dnia</t>
  </si>
  <si>
    <t>DOCHODY BUDŻETU WG DZIAŁÓW I ŹRÓDEŁ POCHODZENIA</t>
  </si>
  <si>
    <t>Lp.</t>
  </si>
  <si>
    <t>Wyszczególnienie</t>
  </si>
  <si>
    <t>Plan budżetu wg uchwały Nr XXII/252/04 z 30.03.2004r.</t>
  </si>
  <si>
    <t xml:space="preserve">Plan po zmianach na 31.10.2004r. </t>
  </si>
  <si>
    <t>Projekt budżetu na 2005r.</t>
  </si>
  <si>
    <t>%
(5:4)</t>
  </si>
  <si>
    <t>1.</t>
  </si>
  <si>
    <t>Dział 600 Transport i łączność</t>
  </si>
  <si>
    <t>w tym:</t>
  </si>
  <si>
    <t>- dotacje na zadania realizowane na podstawie porozumień</t>
  </si>
  <si>
    <t>dotacja otrzymana z Województwa Śląskiego w Ramach Programu Łagodzenia w Regionie Śląskim Skutków Restrukturyzacji Zatrudnienia w Górnictwie Węgla Kamiennego" na realizację zadania inwestycyjnego</t>
  </si>
  <si>
    <t>2.</t>
  </si>
  <si>
    <t>Dział 700 Gospodarka mieszkaniowa</t>
  </si>
  <si>
    <t>- dochody z tytułu czynszów od lokali</t>
  </si>
  <si>
    <t>- dochody z tytułu wieczystego użytkowania</t>
  </si>
  <si>
    <t>- dochody z tytułu dzierżawy</t>
  </si>
  <si>
    <t>- sprzedaż mienia komunalnego</t>
  </si>
  <si>
    <t>3.</t>
  </si>
  <si>
    <t>Dział 710 Działalność usługowa</t>
  </si>
  <si>
    <t>- wpływy z usług</t>
  </si>
  <si>
    <t>- dotacja na zadania realizowane na podstawie porozumień</t>
  </si>
  <si>
    <t>- dochody z usług na placu targowym</t>
  </si>
  <si>
    <t>- dochody z cmentarza</t>
  </si>
  <si>
    <t>4.</t>
  </si>
  <si>
    <t>Dział 750 Administracja publiczna</t>
  </si>
  <si>
    <t>- dotacja na zadania zlecone</t>
  </si>
  <si>
    <t>- odsetki bankowe</t>
  </si>
  <si>
    <t>- prowizje</t>
  </si>
  <si>
    <t>- 5% dochodów związanych z realizacją zadań z zakresu administracji rządowej</t>
  </si>
  <si>
    <t>- dotacja celowa na zadania własne ze środków bezwrotnej pomocy zagranicznej</t>
  </si>
  <si>
    <t>5.</t>
  </si>
  <si>
    <t>Dział 751 Urzędy naczelnych organów władzy państwowej, kontroli i ochrony prawa i sądownictwa</t>
  </si>
  <si>
    <t>- dotacje na zadania zlecone</t>
  </si>
  <si>
    <t>6.</t>
  </si>
  <si>
    <t>Dział 754 Bezpieczeństwo publiczne i ochrona przeciwpożarowa</t>
  </si>
  <si>
    <t>- mandaty</t>
  </si>
  <si>
    <t>7.</t>
  </si>
  <si>
    <t>Dział 756 Dochody od osób prawnych, od osób fizycznych i od innych jednostek nie posiadających osobowości prawnej</t>
  </si>
  <si>
    <t>- karta podatkowa</t>
  </si>
  <si>
    <t>- podatek rolny</t>
  </si>
  <si>
    <t>- podatek leśny</t>
  </si>
  <si>
    <t>- podatek od nieruchomości</t>
  </si>
  <si>
    <t>w tym: zaległości</t>
  </si>
  <si>
    <t>- podatek od środków transportowych</t>
  </si>
  <si>
    <t>- podatek od posiadania psów</t>
  </si>
  <si>
    <t>- podatek od spadków i darowizn</t>
  </si>
  <si>
    <t>- podatek od czynności cywilnoprawnych</t>
  </si>
  <si>
    <t>- opłata targowa</t>
  </si>
  <si>
    <t>- opłaty administracyjne</t>
  </si>
  <si>
    <t>- odsetki od nieterminowych wpłat</t>
  </si>
  <si>
    <t>- opłata skarbowa</t>
  </si>
  <si>
    <t>- wpłaty z tytułu koncesji alkoholowych</t>
  </si>
  <si>
    <t>rekompensata utraconych dochodów z tyt. zwolnień określonych w ustawie o rehabilitacji zawodowej</t>
  </si>
  <si>
    <t>- podatek dochodowy od osób fizycznych</t>
  </si>
  <si>
    <t>- podatek dochodowy od osób prawnych</t>
  </si>
  <si>
    <t>8.</t>
  </si>
  <si>
    <t>Dział 758 Różne rozliczenia</t>
  </si>
  <si>
    <t>- część oświatowa subwencji ogólnej</t>
  </si>
  <si>
    <t>-część rekompensująca subwencji ogólnej</t>
  </si>
  <si>
    <t>-część równoważąca subwencji ogólnej</t>
  </si>
  <si>
    <t>9.</t>
  </si>
  <si>
    <t>Dział 801 Oświata i wychowanie</t>
  </si>
  <si>
    <t>- dochody szkół podstawowych</t>
  </si>
  <si>
    <t>- odpłatność - opłata stała</t>
  </si>
  <si>
    <t>- dochody przedszkoli</t>
  </si>
  <si>
    <t>- rozliczenia funduszu obrotowego</t>
  </si>
  <si>
    <t>- dochody gimnazjum</t>
  </si>
  <si>
    <t>- dochody ZOPO</t>
  </si>
  <si>
    <t>- dotacje na zadania własne</t>
  </si>
  <si>
    <t>- dotacja celowa z Woj.Śląskiego w ramach programu Aktywizacji Obszarów Wiejskich</t>
  </si>
  <si>
    <t>10.</t>
  </si>
  <si>
    <t>Dział 851 Ochrona zdrowia</t>
  </si>
  <si>
    <t>- wykupy sprzętu medycznego</t>
  </si>
  <si>
    <t>- dzierżawa sprzętu medycznego</t>
  </si>
  <si>
    <t>11.</t>
  </si>
  <si>
    <t>Dział 852 Pomoc społeczna</t>
  </si>
  <si>
    <t>- dochody DPS "Złota Jesień"</t>
  </si>
  <si>
    <t>- dochody Ośrodka Dziennego Pobytu</t>
  </si>
  <si>
    <t>- dotacja celowa na zadanie inwestycyjne</t>
  </si>
  <si>
    <t>- odpłatność z tyt. usług opiekuńczych</t>
  </si>
  <si>
    <t>5% dochodów związanych z realizacją zadań z zakresu administracji rządowej</t>
  </si>
  <si>
    <t>dotacja na zadania własne</t>
  </si>
  <si>
    <t>dotacja na zadania bieżące otrzymane na podstawie poroz. z org. administracji rządowej</t>
  </si>
  <si>
    <t>12.</t>
  </si>
  <si>
    <t>Dział 854 Edukacyjna opieka wychowawcza</t>
  </si>
  <si>
    <t>- wpływy z usług (świetlice szkolne)</t>
  </si>
  <si>
    <t>- dotacja celowa na "Zielone szkoły"</t>
  </si>
  <si>
    <t>13.</t>
  </si>
  <si>
    <t>Dział 900 Gospodarka komunalna i ochrona środowiska</t>
  </si>
  <si>
    <t xml:space="preserve">- dochody z wysypiska </t>
  </si>
  <si>
    <t>- szalety miejskie</t>
  </si>
  <si>
    <t>- dotacja celowa z Powiatowego Funduszu Ochrony Środowiska i Gospodarki Wodnej</t>
  </si>
  <si>
    <t xml:space="preserve">- dotacja celowa na zad. inwest. w ramach kontraktu z Województwa Śląskiego </t>
  </si>
  <si>
    <t>- dotacja z funduszy celowych</t>
  </si>
  <si>
    <t>14.</t>
  </si>
  <si>
    <t>Dział 921 Kultura i ochrona dziedzictwa narodowego</t>
  </si>
  <si>
    <t>15.</t>
  </si>
  <si>
    <t>Dział 926 Kultura fizyczna i sport</t>
  </si>
  <si>
    <t>- dochody MOSiR</t>
  </si>
  <si>
    <t>OGÓŁEM :</t>
  </si>
  <si>
    <t>Przewodniczący Rady Miejskiej</t>
  </si>
  <si>
    <t xml:space="preserve">     Marek    Dopierała</t>
  </si>
  <si>
    <t>Załącznik Nr 2</t>
  </si>
  <si>
    <t>WYDATKI BUDŻETU WG DZIAŁÓW</t>
  </si>
  <si>
    <t>Plan po zmianach na 31.10.2004r.</t>
  </si>
  <si>
    <t>Projekt na 2005r.</t>
  </si>
  <si>
    <t>Dział 010 Rolnictwo i łowiectwo</t>
  </si>
  <si>
    <t>Rozdz.01020 Postęp biologiczny w produkcji zwierzęcej</t>
  </si>
  <si>
    <t>a/</t>
  </si>
  <si>
    <t>wydatki bieżące</t>
  </si>
  <si>
    <t>dotacje do organizacji pozarządowych</t>
  </si>
  <si>
    <t>Rozdz. 01022 Zwalczanie chorób zakaźnych zwierząt oraz badania monitoringowe pozostałości chemicznych i biologicznych w tkankach zwierząt i produktach pochodzenia zwierzęcego</t>
  </si>
  <si>
    <t>dotacja dla organizacji pozarządowych</t>
  </si>
  <si>
    <t>Rozdz. 01030 Izby rolnicze</t>
  </si>
  <si>
    <t>Rozdz. 01095 Pozostała działalność</t>
  </si>
  <si>
    <t>Rozdz. 60004 Lokalny transport zbiorowy</t>
  </si>
  <si>
    <t>dotacja przedmiotowa do zakładu budżetowego PKM</t>
  </si>
  <si>
    <t>b/</t>
  </si>
  <si>
    <t>wydatki na inwestycje</t>
  </si>
  <si>
    <t>Rozdz. 60014 Drogi publiczne powiatowe</t>
  </si>
  <si>
    <t>jednostki pomocnicze</t>
  </si>
  <si>
    <t>Rozdz. 60016 Drogi publiczne gminne</t>
  </si>
  <si>
    <t>Rozdz.60095 Pozostała działalność</t>
  </si>
  <si>
    <t>Rozdz. 70004 Różne jednostki obsługi gospodarki mieszkaniowej</t>
  </si>
  <si>
    <t>- wynagrodzenia i składki naliczone od wynagrodzeń</t>
  </si>
  <si>
    <t>Rozdz.70005 Gospodarka gruntami i nieruchomościami</t>
  </si>
  <si>
    <t xml:space="preserve">a/ </t>
  </si>
  <si>
    <t>Rozdz. 71004 Plany zagospodarowania przestrzennego</t>
  </si>
  <si>
    <t>Rozdz. 71013 Prace geodezyjne i kartograficzne (nieinwestycyjne)</t>
  </si>
  <si>
    <t>Rozdz.71014 Opracowania geodezyjne i kartograficzne</t>
  </si>
  <si>
    <t>Rozdz.71035 Cmentarze</t>
  </si>
  <si>
    <t>Rozdz.75011 Urzędy wojewódzkie</t>
  </si>
  <si>
    <t>-wynagrodzenia i składki naliczone od wynagrodzeń</t>
  </si>
  <si>
    <t>zadania własne</t>
  </si>
  <si>
    <t>zadania zlecone</t>
  </si>
  <si>
    <t>Rozdz.75020 Starostwa powiatowe</t>
  </si>
  <si>
    <t>Rozdz.75022 Rady gmin (miast i miast na prawach powiatu)</t>
  </si>
  <si>
    <t>Rozdz.75023 Urzędy gmin (miast i miast na prawach powiatu)</t>
  </si>
  <si>
    <t>Rozdz.75095 Pozostała działalność</t>
  </si>
  <si>
    <t>Dział 751 Urzędy naczelnych organów władzy państwowej, kontroli i ochrony prawa oraz sądownictwa</t>
  </si>
  <si>
    <t>Rozdz.75101 Urzędy naczelnych organów władzy państwowej kontroli i ochrony prawa</t>
  </si>
  <si>
    <t>Rozdz.75108 Wybory do Sejmu i Senatu</t>
  </si>
  <si>
    <t>Rozdz.75113 Wybory do Parlamentu Europejskiego</t>
  </si>
  <si>
    <t>Rozdz.75403 Jednostki terenowe Policji</t>
  </si>
  <si>
    <t xml:space="preserve">wydatki na inwestycje </t>
  </si>
  <si>
    <t>Rozdz.75404 Komendy wojewódzkie Policji</t>
  </si>
  <si>
    <t>Rozdz.75412 Ochotnicze straże pożarne</t>
  </si>
  <si>
    <t>- jednostki pomocnicze</t>
  </si>
  <si>
    <t>Rozdz.75414 Obrona cywilna</t>
  </si>
  <si>
    <t>Rozdz.75416 Straż Miejska</t>
  </si>
  <si>
    <t>Dział 756 Dochody od osób prawnych, od osob fizycznych i od innych jednostek nieposiadających osobowości prawnej oraz wydatki związane z ich poborem</t>
  </si>
  <si>
    <t>Rozdz.75647 Pobór podatków, opłat i niepodatkowych należności budżetowych</t>
  </si>
  <si>
    <t>wynagrodzenia i składki naliczone od wynagrodzeń</t>
  </si>
  <si>
    <t>Dział 757 Obsługa długu publicznego</t>
  </si>
  <si>
    <t>Rozdz.75702 Obsługa papierów wartościowych, kredytów i pożyczek jednostek samorządu terytorialnego</t>
  </si>
  <si>
    <t>Rozdz.75704 Rozliczenia z tytułu poręczeń i gwarancji udzielonych przez Skarb Państwa lub jednostkę samorządu terytorialnego</t>
  </si>
  <si>
    <t>Rozdz.75818 Rezerwy ogólne i celowe</t>
  </si>
  <si>
    <t>- rezerwa ogólna</t>
  </si>
  <si>
    <t>- rezerwa celowa na regulacje płacowe</t>
  </si>
  <si>
    <t>- rezerwa celowa na usuwanie skutków klęsk żywiołowych</t>
  </si>
  <si>
    <t>Rozdz.80101 Szkoły podstawowe</t>
  </si>
  <si>
    <t>Rozdz.80104 Przedszkola</t>
  </si>
  <si>
    <t>-jednostki pomocnicze</t>
  </si>
  <si>
    <t>Rozdz.80110 Gimnazja</t>
  </si>
  <si>
    <t>Rozdz.80113 Dowożenie uczniów do szkół</t>
  </si>
  <si>
    <t>Rozdz.80114 Zespoły obsługi ekonomiczno-administracyjnej szkół</t>
  </si>
  <si>
    <t>Rozdz.80146 Dokształcanie i doskonalenie nauczycieli</t>
  </si>
  <si>
    <t>Rozdz.80195 Pozostała działalność</t>
  </si>
  <si>
    <t>- dotacje dla organizacji pozarządowych</t>
  </si>
  <si>
    <t>Rozdz.85149 Programy polityki zdrowotnej</t>
  </si>
  <si>
    <t>Rozdz.85154 Przeciwdziałanie alkoholizmowi</t>
  </si>
  <si>
    <t>dotacja przedmiotowa dla jednostek nie zaliczanych do sektora finansów publicznych</t>
  </si>
  <si>
    <t>Rozdz.85195 Pozostała działalność</t>
  </si>
  <si>
    <t>Rozdz.85202 Domy pomocy społecznej</t>
  </si>
  <si>
    <t>Rozdz.85203 Ośrodki wsparcia</t>
  </si>
  <si>
    <t>Rozdz.85212 Świadczenia rodzinne oraz składki na ubezpieczenia emerytalne i rentowe z ubezpieczenia społecznego</t>
  </si>
  <si>
    <t>- zadania zlecone</t>
  </si>
  <si>
    <t>- zadania własne</t>
  </si>
  <si>
    <t>Rozdz.85213 Składki na ubezpieczenie zdrowotne opłacane za osoby pobierające niektóre świadczenia z pomocy społecznej oraz niektóre świadczenia rodzinne</t>
  </si>
  <si>
    <t>Rozdz.85214 Zasiłki i pomoc w naturze oraz składki na ubezpieczenia społeczne</t>
  </si>
  <si>
    <t>dotacja celowa na zadania własne</t>
  </si>
  <si>
    <t>Rozdz.85215 Dodatki mieszkaniowe</t>
  </si>
  <si>
    <t xml:space="preserve">Rozdz.85216 Zasiłki rodzinne, pielęgnacyjne i wychowawcze </t>
  </si>
  <si>
    <t>Rozdz.85219 Ośrodki pomocy społecznej</t>
  </si>
  <si>
    <t>Rozdz.85228 Usługi opiekuńcze i specjalistyczne usługi opiekuńcze</t>
  </si>
  <si>
    <t>Rozdz.85295 Pozostała działalność</t>
  </si>
  <si>
    <t>dotacje dla organizacji pozarządowych</t>
  </si>
  <si>
    <t>Rozdz.85401 Świetlice szkolne</t>
  </si>
  <si>
    <t>Rozdz.85412 Kolonie i obozy oraz inne formy wypoczynku dzieci i młodzieży szkolnej, a także szkolenia młodzieży</t>
  </si>
  <si>
    <t>Rozdz.85415 Pomoc materialna dla uczniów</t>
  </si>
  <si>
    <t xml:space="preserve">jednostki pomocnicze </t>
  </si>
  <si>
    <t>Rozdz.85418 Przeciwdziałanie i ograniczanie skutków patologii społecznej</t>
  </si>
  <si>
    <t>Rozdz.85446 Dokształcanie i doskonalenie nauczycieli</t>
  </si>
  <si>
    <t>Rozdz.90001 Gospodarka ściekowa i ochrona wód</t>
  </si>
  <si>
    <t>Rozdz.90002 Gospodarka odpadami</t>
  </si>
  <si>
    <t>Rozdz.90003 Oczyszczanie miast i wsi</t>
  </si>
  <si>
    <t>Rozdz.90004 Utrzymanie zieleni w miastach i gminach</t>
  </si>
  <si>
    <t>Rozdz.90015 Oświetlenie ulic, placów i dróg</t>
  </si>
  <si>
    <t>Rozdz.90095 Pozostała działalność</t>
  </si>
  <si>
    <t>16.</t>
  </si>
  <si>
    <t>Rozdz.92105 Pozostałe zadania w zakresie kultury</t>
  </si>
  <si>
    <t>Rozdz.92109 Domy i ośrodki kultury, świetlice i kluby</t>
  </si>
  <si>
    <t>dotacja</t>
  </si>
  <si>
    <t>Rozdz.92116 Biblioteki</t>
  </si>
  <si>
    <t>Rozdz.92195 Pozostała działalność</t>
  </si>
  <si>
    <t>17.</t>
  </si>
  <si>
    <t>Rozdz.92601 Obiekty sportowe</t>
  </si>
  <si>
    <t>Rozdz.92604 Instytucje kultury fizycznej</t>
  </si>
  <si>
    <t>Rozdz.92605 Zadania w zakresie kultury fizycznej i sportu</t>
  </si>
  <si>
    <t>Rozdz.92695 Pozostała działalność</t>
  </si>
  <si>
    <t>RAZEM:</t>
  </si>
  <si>
    <t>Przewodniczący</t>
  </si>
  <si>
    <t>Rady  Miejskiej</t>
  </si>
  <si>
    <t>Marek Dopierała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</si>
</sst>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vertical="center" wrapText="1"/>
    </xf>
    <xf numFmtId="3" fontId="3" fillId="0" borderId="0" xfId="0" applyNumberFormat="1" applyFont="1" applyAlignment="1">
      <alignment vertical="center"/>
    </xf>
    <xf numFmtId="164" fontId="3" fillId="0" borderId="0" xfId="17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/>
    </xf>
    <xf numFmtId="165" fontId="1" fillId="0" borderId="0" xfId="17" applyNumberFormat="1" applyFont="1" applyAlignment="1">
      <alignment/>
    </xf>
    <xf numFmtId="165" fontId="3" fillId="0" borderId="0" xfId="17" applyNumberFormat="1" applyFont="1" applyAlignment="1">
      <alignment vertical="center"/>
    </xf>
    <xf numFmtId="165" fontId="1" fillId="0" borderId="0" xfId="17" applyNumberFormat="1" applyFont="1" applyAlignment="1">
      <alignment vertical="center"/>
    </xf>
    <xf numFmtId="0" fontId="3" fillId="2" borderId="0" xfId="0" applyFont="1" applyFill="1" applyAlignment="1">
      <alignment horizontal="right" vertical="top"/>
    </xf>
    <xf numFmtId="3" fontId="3" fillId="0" borderId="0" xfId="0" applyNumberFormat="1" applyFont="1" applyAlignment="1">
      <alignment/>
    </xf>
    <xf numFmtId="165" fontId="3" fillId="0" borderId="0" xfId="17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165" fontId="3" fillId="2" borderId="0" xfId="17" applyNumberFormat="1" applyFont="1" applyFill="1" applyAlignment="1">
      <alignment vertical="center"/>
    </xf>
    <xf numFmtId="3" fontId="3" fillId="3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0" borderId="0" xfId="17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6" fontId="3" fillId="0" borderId="0" xfId="17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66" fontId="3" fillId="0" borderId="0" xfId="17" applyNumberFormat="1" applyFont="1" applyAlignment="1">
      <alignment/>
    </xf>
    <xf numFmtId="49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2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0" fontId="3" fillId="2" borderId="0" xfId="0" applyFont="1" applyFill="1" applyAlignment="1">
      <alignment vertical="top"/>
    </xf>
    <xf numFmtId="49" fontId="3" fillId="2" borderId="0" xfId="0" applyNumberFormat="1" applyFont="1" applyFill="1" applyAlignment="1">
      <alignment wrapText="1"/>
    </xf>
    <xf numFmtId="3" fontId="3" fillId="3" borderId="0" xfId="0" applyNumberFormat="1" applyFont="1" applyFill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4" borderId="0" xfId="0" applyNumberFormat="1" applyFont="1" applyFill="1" applyAlignment="1">
      <alignment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166" fontId="3" fillId="2" borderId="0" xfId="17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B5" sqref="B5"/>
    </sheetView>
  </sheetViews>
  <sheetFormatPr defaultColWidth="9.00390625" defaultRowHeight="12.75"/>
  <cols>
    <col min="1" max="1" width="4.00390625" style="0" customWidth="1"/>
    <col min="2" max="2" width="29.25390625" style="0" customWidth="1"/>
    <col min="3" max="5" width="11.625" style="0" customWidth="1"/>
  </cols>
  <sheetData>
    <row r="1" spans="1:6" ht="12.75">
      <c r="A1" s="1" t="s">
        <v>0</v>
      </c>
      <c r="B1" s="2"/>
      <c r="C1" s="3"/>
      <c r="D1" s="3" t="s">
        <v>1</v>
      </c>
      <c r="E1" s="3"/>
      <c r="F1" s="3"/>
    </row>
    <row r="2" spans="1:6" ht="12.75">
      <c r="A2" s="1"/>
      <c r="B2" s="2"/>
      <c r="C2" s="3"/>
      <c r="D2" s="3" t="s">
        <v>2</v>
      </c>
      <c r="E2" s="3"/>
      <c r="F2" s="3"/>
    </row>
    <row r="3" spans="1:6" ht="12.75">
      <c r="A3" s="1"/>
      <c r="B3" s="2"/>
      <c r="C3" s="3"/>
      <c r="D3" s="3" t="s">
        <v>3</v>
      </c>
      <c r="E3" s="3"/>
      <c r="F3" s="3"/>
    </row>
    <row r="4" spans="1:6" ht="12.75">
      <c r="A4" s="1"/>
      <c r="B4" s="2"/>
      <c r="C4" s="3"/>
      <c r="D4" s="3" t="s">
        <v>4</v>
      </c>
      <c r="E4" s="3"/>
      <c r="F4" s="3"/>
    </row>
    <row r="5" spans="1:6" ht="12.75">
      <c r="A5" s="1"/>
      <c r="B5" s="2"/>
      <c r="C5" s="3"/>
      <c r="D5" s="3"/>
      <c r="E5" s="3"/>
      <c r="F5" s="3"/>
    </row>
    <row r="6" spans="1:6" ht="12.75">
      <c r="A6" s="31" t="s">
        <v>5</v>
      </c>
      <c r="B6" s="31"/>
      <c r="C6" s="31"/>
      <c r="D6" s="31"/>
      <c r="E6" s="31"/>
      <c r="F6" s="31"/>
    </row>
    <row r="7" spans="1:6" ht="12.75">
      <c r="A7" s="1"/>
      <c r="B7" s="2"/>
      <c r="C7" s="3"/>
      <c r="D7" s="3"/>
      <c r="E7" s="3"/>
      <c r="F7" s="3"/>
    </row>
    <row r="8" spans="1:6" ht="54" customHeight="1">
      <c r="A8" s="4" t="s">
        <v>6</v>
      </c>
      <c r="B8" s="5" t="s">
        <v>7</v>
      </c>
      <c r="C8" s="6" t="s">
        <v>8</v>
      </c>
      <c r="D8" s="7" t="s">
        <v>9</v>
      </c>
      <c r="E8" s="6" t="s">
        <v>10</v>
      </c>
      <c r="F8" s="6" t="s">
        <v>11</v>
      </c>
    </row>
    <row r="9" spans="1:6" ht="12.75">
      <c r="A9" s="8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7.25" customHeight="1">
      <c r="A10" s="11" t="s">
        <v>12</v>
      </c>
      <c r="B10" s="12" t="s">
        <v>13</v>
      </c>
      <c r="C10" s="13">
        <v>250000</v>
      </c>
      <c r="D10" s="13">
        <f>D12+D13</f>
        <v>541915</v>
      </c>
      <c r="E10" s="13">
        <v>0</v>
      </c>
      <c r="F10" s="14">
        <f>+E10/D10%</f>
        <v>0</v>
      </c>
    </row>
    <row r="11" spans="1:6" ht="12.75">
      <c r="A11" s="15"/>
      <c r="B11" s="16" t="s">
        <v>14</v>
      </c>
      <c r="C11" s="13"/>
      <c r="D11" s="13"/>
      <c r="E11" s="13"/>
      <c r="F11" s="14"/>
    </row>
    <row r="12" spans="1:6" ht="24.75" customHeight="1">
      <c r="A12" s="1"/>
      <c r="B12" s="2" t="s">
        <v>15</v>
      </c>
      <c r="C12" s="17">
        <v>250000</v>
      </c>
      <c r="D12" s="17">
        <v>250000</v>
      </c>
      <c r="E12" s="17">
        <v>0</v>
      </c>
      <c r="F12" s="18">
        <f>+E12/D12%</f>
        <v>0</v>
      </c>
    </row>
    <row r="13" spans="1:6" ht="66.75" customHeight="1">
      <c r="A13" s="1"/>
      <c r="B13" s="2" t="s">
        <v>16</v>
      </c>
      <c r="C13" s="17">
        <v>0</v>
      </c>
      <c r="D13" s="17">
        <v>291915</v>
      </c>
      <c r="E13" s="17">
        <v>0</v>
      </c>
      <c r="F13" s="18">
        <v>0</v>
      </c>
    </row>
    <row r="14" spans="1:6" ht="12.75">
      <c r="A14" s="1"/>
      <c r="B14" s="2"/>
      <c r="C14" s="3"/>
      <c r="D14" s="3"/>
      <c r="E14" s="3"/>
      <c r="F14" s="19"/>
    </row>
    <row r="15" spans="1:6" ht="16.5" customHeight="1">
      <c r="A15" s="11" t="s">
        <v>17</v>
      </c>
      <c r="B15" s="12" t="s">
        <v>18</v>
      </c>
      <c r="C15" s="13">
        <v>4472000</v>
      </c>
      <c r="D15" s="13">
        <f>D17+D18+D19+D20</f>
        <v>4102300</v>
      </c>
      <c r="E15" s="13">
        <f>E17+E18+E19+E20</f>
        <v>3497000</v>
      </c>
      <c r="F15" s="19">
        <f aca="true" t="shared" si="0" ref="F15:F61">+E15/D15%</f>
        <v>85.24486263803232</v>
      </c>
    </row>
    <row r="16" spans="1:6" ht="12.75">
      <c r="A16" s="1"/>
      <c r="B16" s="2" t="s">
        <v>14</v>
      </c>
      <c r="C16" s="3"/>
      <c r="D16" s="3"/>
      <c r="E16" s="3"/>
      <c r="F16" s="19"/>
    </row>
    <row r="17" spans="1:6" ht="13.5" customHeight="1">
      <c r="A17" s="1"/>
      <c r="B17" s="2" t="s">
        <v>19</v>
      </c>
      <c r="C17" s="3">
        <v>3640000</v>
      </c>
      <c r="D17" s="3">
        <v>3070300</v>
      </c>
      <c r="E17" s="3">
        <v>2564000</v>
      </c>
      <c r="F17" s="20">
        <f t="shared" si="0"/>
        <v>83.50975474709311</v>
      </c>
    </row>
    <row r="18" spans="1:6" ht="23.25" customHeight="1">
      <c r="A18" s="1"/>
      <c r="B18" s="2" t="s">
        <v>20</v>
      </c>
      <c r="C18" s="3">
        <v>122000</v>
      </c>
      <c r="D18" s="3">
        <v>322000</v>
      </c>
      <c r="E18" s="3">
        <v>157000</v>
      </c>
      <c r="F18" s="20">
        <f t="shared" si="0"/>
        <v>48.75776397515528</v>
      </c>
    </row>
    <row r="19" spans="1:6" ht="14.25" customHeight="1">
      <c r="A19" s="1"/>
      <c r="B19" s="2" t="s">
        <v>21</v>
      </c>
      <c r="C19" s="3">
        <v>110000</v>
      </c>
      <c r="D19" s="3">
        <v>110000</v>
      </c>
      <c r="E19" s="3">
        <v>176000</v>
      </c>
      <c r="F19" s="20">
        <f t="shared" si="0"/>
        <v>160</v>
      </c>
    </row>
    <row r="20" spans="1:6" ht="15.75" customHeight="1">
      <c r="A20" s="1"/>
      <c r="B20" s="2" t="s">
        <v>22</v>
      </c>
      <c r="C20" s="3">
        <v>600000</v>
      </c>
      <c r="D20" s="3">
        <v>600000</v>
      </c>
      <c r="E20" s="3">
        <v>600000</v>
      </c>
      <c r="F20" s="20">
        <f t="shared" si="0"/>
        <v>100</v>
      </c>
    </row>
    <row r="21" spans="1:6" ht="12.75">
      <c r="A21" s="1"/>
      <c r="B21" s="2"/>
      <c r="C21" s="3"/>
      <c r="D21" s="3"/>
      <c r="E21" s="3"/>
      <c r="F21" s="19"/>
    </row>
    <row r="22" spans="1:6" ht="15" customHeight="1">
      <c r="A22" s="11" t="s">
        <v>23</v>
      </c>
      <c r="B22" s="12" t="s">
        <v>24</v>
      </c>
      <c r="C22" s="13">
        <v>245094</v>
      </c>
      <c r="D22" s="13">
        <f>D24+D25+D26+D27</f>
        <v>255094</v>
      </c>
      <c r="E22" s="13">
        <f>E24+E25+E26+E27</f>
        <v>243760</v>
      </c>
      <c r="F22" s="19">
        <f t="shared" si="0"/>
        <v>95.5569319544952</v>
      </c>
    </row>
    <row r="23" spans="1:6" ht="12.75">
      <c r="A23" s="1"/>
      <c r="B23" s="2" t="s">
        <v>14</v>
      </c>
      <c r="C23" s="3"/>
      <c r="D23" s="3"/>
      <c r="E23" s="3"/>
      <c r="F23" s="19"/>
    </row>
    <row r="24" spans="1:6" ht="14.25" customHeight="1">
      <c r="A24" s="1"/>
      <c r="B24" s="2" t="s">
        <v>25</v>
      </c>
      <c r="C24" s="3">
        <v>8000</v>
      </c>
      <c r="D24" s="3">
        <v>8000</v>
      </c>
      <c r="E24" s="3">
        <v>9000</v>
      </c>
      <c r="F24" s="20">
        <f t="shared" si="0"/>
        <v>112.5</v>
      </c>
    </row>
    <row r="25" spans="1:6" ht="24" customHeight="1">
      <c r="A25" s="1"/>
      <c r="B25" s="2" t="s">
        <v>26</v>
      </c>
      <c r="C25" s="17">
        <v>16594</v>
      </c>
      <c r="D25" s="17">
        <v>16594</v>
      </c>
      <c r="E25" s="17">
        <v>14160</v>
      </c>
      <c r="F25" s="18">
        <f t="shared" si="0"/>
        <v>85.3320477280945</v>
      </c>
    </row>
    <row r="26" spans="1:6" ht="16.5" customHeight="1">
      <c r="A26" s="1"/>
      <c r="B26" s="2" t="s">
        <v>27</v>
      </c>
      <c r="C26" s="3">
        <v>140000</v>
      </c>
      <c r="D26" s="3">
        <v>140000</v>
      </c>
      <c r="E26" s="3">
        <v>125000</v>
      </c>
      <c r="F26" s="20">
        <f t="shared" si="0"/>
        <v>89.28571428571429</v>
      </c>
    </row>
    <row r="27" spans="1:6" ht="12.75" customHeight="1">
      <c r="A27" s="1"/>
      <c r="B27" s="2" t="s">
        <v>28</v>
      </c>
      <c r="C27" s="17">
        <v>80500</v>
      </c>
      <c r="D27" s="17">
        <v>90500</v>
      </c>
      <c r="E27" s="17">
        <v>95600</v>
      </c>
      <c r="F27" s="20">
        <f t="shared" si="0"/>
        <v>105.6353591160221</v>
      </c>
    </row>
    <row r="28" spans="1:6" ht="12.75">
      <c r="A28" s="1"/>
      <c r="B28" s="2"/>
      <c r="C28" s="3"/>
      <c r="D28" s="3"/>
      <c r="E28" s="3"/>
      <c r="F28" s="20"/>
    </row>
    <row r="29" spans="1:6" ht="19.5" customHeight="1">
      <c r="A29" s="11" t="s">
        <v>29</v>
      </c>
      <c r="B29" s="12" t="s">
        <v>30</v>
      </c>
      <c r="C29" s="13">
        <v>364451</v>
      </c>
      <c r="D29" s="13">
        <f>D31+D32+D33+D34+D35</f>
        <v>410051</v>
      </c>
      <c r="E29" s="13">
        <f>E31+E32+E33+E34+E35</f>
        <v>351337</v>
      </c>
      <c r="F29" s="19">
        <f t="shared" si="0"/>
        <v>85.68129330254041</v>
      </c>
    </row>
    <row r="30" spans="1:6" ht="12.75">
      <c r="A30" s="1"/>
      <c r="B30" s="2" t="s">
        <v>14</v>
      </c>
      <c r="C30" s="3"/>
      <c r="D30" s="3"/>
      <c r="E30" s="3"/>
      <c r="F30" s="19"/>
    </row>
    <row r="31" spans="1:6" ht="13.5" customHeight="1">
      <c r="A31" s="1"/>
      <c r="B31" s="2" t="s">
        <v>31</v>
      </c>
      <c r="C31" s="3">
        <v>128056</v>
      </c>
      <c r="D31" s="3">
        <v>128056</v>
      </c>
      <c r="E31" s="3">
        <v>135267</v>
      </c>
      <c r="F31" s="20">
        <f t="shared" si="0"/>
        <v>105.63113013056788</v>
      </c>
    </row>
    <row r="32" spans="1:6" ht="15" customHeight="1">
      <c r="A32" s="1"/>
      <c r="B32" s="2" t="s">
        <v>32</v>
      </c>
      <c r="C32" s="3">
        <v>200000</v>
      </c>
      <c r="D32" s="3">
        <v>200000</v>
      </c>
      <c r="E32" s="3">
        <v>180000</v>
      </c>
      <c r="F32" s="20">
        <f t="shared" si="0"/>
        <v>90</v>
      </c>
    </row>
    <row r="33" spans="1:6" ht="12.75">
      <c r="A33" s="1"/>
      <c r="B33" s="2" t="s">
        <v>33</v>
      </c>
      <c r="C33" s="3">
        <v>30000</v>
      </c>
      <c r="D33" s="3">
        <v>30000</v>
      </c>
      <c r="E33" s="3">
        <v>30000</v>
      </c>
      <c r="F33" s="20">
        <f t="shared" si="0"/>
        <v>100</v>
      </c>
    </row>
    <row r="34" spans="1:6" ht="25.5" customHeight="1">
      <c r="A34" s="1"/>
      <c r="B34" s="2" t="s">
        <v>34</v>
      </c>
      <c r="C34" s="3">
        <v>6395</v>
      </c>
      <c r="D34" s="3">
        <v>6395</v>
      </c>
      <c r="E34" s="3">
        <v>6070</v>
      </c>
      <c r="F34" s="20">
        <f t="shared" si="0"/>
        <v>94.91790461297889</v>
      </c>
    </row>
    <row r="35" spans="1:6" ht="33.75">
      <c r="A35" s="1"/>
      <c r="B35" s="2" t="s">
        <v>35</v>
      </c>
      <c r="C35" s="3">
        <v>0</v>
      </c>
      <c r="D35" s="3">
        <v>45600</v>
      </c>
      <c r="E35" s="3">
        <v>0</v>
      </c>
      <c r="F35" s="20">
        <f t="shared" si="0"/>
        <v>0</v>
      </c>
    </row>
    <row r="36" spans="1:6" ht="42.75" customHeight="1">
      <c r="A36" s="21" t="s">
        <v>36</v>
      </c>
      <c r="B36" s="12" t="s">
        <v>37</v>
      </c>
      <c r="C36" s="22">
        <v>6200</v>
      </c>
      <c r="D36" s="22">
        <f>D38</f>
        <v>105062</v>
      </c>
      <c r="E36" s="22">
        <f>E38</f>
        <v>6200</v>
      </c>
      <c r="F36" s="23">
        <f t="shared" si="0"/>
        <v>5.901277340998649</v>
      </c>
    </row>
    <row r="37" spans="1:6" ht="12.75">
      <c r="A37" s="1"/>
      <c r="B37" s="2" t="s">
        <v>14</v>
      </c>
      <c r="C37" s="3"/>
      <c r="D37" s="3"/>
      <c r="E37" s="3"/>
      <c r="F37" s="19"/>
    </row>
    <row r="38" spans="1:6" ht="13.5" customHeight="1">
      <c r="A38" s="1"/>
      <c r="B38" s="2" t="s">
        <v>38</v>
      </c>
      <c r="C38" s="3">
        <v>6200</v>
      </c>
      <c r="D38" s="3">
        <v>105062</v>
      </c>
      <c r="E38" s="3">
        <v>6200</v>
      </c>
      <c r="F38" s="20">
        <f t="shared" si="0"/>
        <v>5.901277340998649</v>
      </c>
    </row>
    <row r="39" spans="1:6" ht="12.75">
      <c r="A39" s="1"/>
      <c r="B39" s="2"/>
      <c r="C39" s="3"/>
      <c r="D39" s="3"/>
      <c r="E39" s="3"/>
      <c r="F39" s="20"/>
    </row>
    <row r="40" spans="1:6" ht="23.25" customHeight="1">
      <c r="A40" s="21" t="s">
        <v>39</v>
      </c>
      <c r="B40" s="12" t="s">
        <v>40</v>
      </c>
      <c r="C40" s="22">
        <v>51425</v>
      </c>
      <c r="D40" s="22">
        <v>51425</v>
      </c>
      <c r="E40" s="22">
        <f>E42+E43</f>
        <v>56995</v>
      </c>
      <c r="F40" s="23">
        <f t="shared" si="0"/>
        <v>110.83130772970345</v>
      </c>
    </row>
    <row r="41" spans="1:6" ht="12.75">
      <c r="A41" s="1"/>
      <c r="B41" s="2" t="s">
        <v>14</v>
      </c>
      <c r="C41" s="3"/>
      <c r="D41" s="3"/>
      <c r="E41" s="3"/>
      <c r="F41" s="19"/>
    </row>
    <row r="42" spans="1:6" ht="22.5" customHeight="1">
      <c r="A42" s="1"/>
      <c r="B42" s="2" t="s">
        <v>26</v>
      </c>
      <c r="C42" s="17">
        <v>21425</v>
      </c>
      <c r="D42" s="17">
        <v>21425</v>
      </c>
      <c r="E42" s="17">
        <v>21995</v>
      </c>
      <c r="F42" s="18">
        <f t="shared" si="0"/>
        <v>102.66044340723454</v>
      </c>
    </row>
    <row r="43" spans="1:6" ht="12.75">
      <c r="A43" s="1"/>
      <c r="B43" s="2" t="s">
        <v>41</v>
      </c>
      <c r="C43" s="3">
        <v>30000</v>
      </c>
      <c r="D43" s="3">
        <v>30000</v>
      </c>
      <c r="E43" s="3">
        <v>35000</v>
      </c>
      <c r="F43" s="20">
        <f t="shared" si="0"/>
        <v>116.66666666666667</v>
      </c>
    </row>
    <row r="44" spans="1:6" ht="12.75">
      <c r="A44" s="1"/>
      <c r="B44" s="2"/>
      <c r="C44" s="3"/>
      <c r="D44" s="3"/>
      <c r="E44" s="3"/>
      <c r="F44" s="19"/>
    </row>
    <row r="45" spans="1:6" ht="42.75" customHeight="1">
      <c r="A45" s="21" t="s">
        <v>42</v>
      </c>
      <c r="B45" s="12" t="s">
        <v>43</v>
      </c>
      <c r="C45" s="22">
        <v>40948690</v>
      </c>
      <c r="D45" s="22">
        <f>D47+D48+D49+D50+D52+D53+D54+D55+D56+D57+D58+D59+D60+D61+D62+D63</f>
        <v>41079840</v>
      </c>
      <c r="E45" s="22">
        <f>E47+E48+E49+E50+E52+E53+E54+E55+E56+E57+E58+E59+E60+E61+E62+E63</f>
        <v>42267420</v>
      </c>
      <c r="F45" s="23">
        <f t="shared" si="0"/>
        <v>102.8909070726663</v>
      </c>
    </row>
    <row r="46" spans="1:6" ht="12.75">
      <c r="A46" s="1"/>
      <c r="B46" s="2" t="s">
        <v>14</v>
      </c>
      <c r="C46" s="3"/>
      <c r="D46" s="3"/>
      <c r="E46" s="3"/>
      <c r="F46" s="19"/>
    </row>
    <row r="47" spans="1:6" ht="12" customHeight="1">
      <c r="A47" s="1"/>
      <c r="B47" s="2" t="s">
        <v>44</v>
      </c>
      <c r="C47" s="3">
        <v>120000</v>
      </c>
      <c r="D47" s="3">
        <v>120000</v>
      </c>
      <c r="E47" s="3">
        <v>100000</v>
      </c>
      <c r="F47" s="20">
        <f t="shared" si="0"/>
        <v>83.33333333333333</v>
      </c>
    </row>
    <row r="48" spans="1:6" ht="12" customHeight="1">
      <c r="A48" s="1"/>
      <c r="B48" s="2" t="s">
        <v>45</v>
      </c>
      <c r="C48" s="3">
        <v>400000</v>
      </c>
      <c r="D48" s="3">
        <v>400000</v>
      </c>
      <c r="E48" s="3">
        <v>388000</v>
      </c>
      <c r="F48" s="20">
        <f t="shared" si="0"/>
        <v>97</v>
      </c>
    </row>
    <row r="49" spans="1:6" ht="12" customHeight="1">
      <c r="A49" s="1"/>
      <c r="B49" s="2" t="s">
        <v>46</v>
      </c>
      <c r="C49" s="3">
        <v>6000</v>
      </c>
      <c r="D49" s="3">
        <v>6000</v>
      </c>
      <c r="E49" s="3">
        <v>6000</v>
      </c>
      <c r="F49" s="20">
        <f t="shared" si="0"/>
        <v>100</v>
      </c>
    </row>
    <row r="50" spans="1:6" ht="12" customHeight="1">
      <c r="A50" s="1"/>
      <c r="B50" s="2" t="s">
        <v>47</v>
      </c>
      <c r="C50" s="3">
        <v>19146000</v>
      </c>
      <c r="D50" s="3">
        <v>19146000</v>
      </c>
      <c r="E50" s="3">
        <v>18900000</v>
      </c>
      <c r="F50" s="20">
        <f t="shared" si="0"/>
        <v>98.71513632090254</v>
      </c>
    </row>
    <row r="51" spans="1:6" ht="13.5" customHeight="1">
      <c r="A51" s="1"/>
      <c r="B51" s="2" t="s">
        <v>48</v>
      </c>
      <c r="C51" s="3">
        <v>3000000</v>
      </c>
      <c r="D51" s="3">
        <v>3000000</v>
      </c>
      <c r="E51" s="3">
        <v>2000000</v>
      </c>
      <c r="F51" s="20">
        <f t="shared" si="0"/>
        <v>66.66666666666667</v>
      </c>
    </row>
    <row r="52" spans="1:6" ht="14.25" customHeight="1">
      <c r="A52" s="1"/>
      <c r="B52" s="2" t="s">
        <v>49</v>
      </c>
      <c r="C52" s="3">
        <v>560000</v>
      </c>
      <c r="D52" s="3">
        <v>560000</v>
      </c>
      <c r="E52" s="3">
        <v>600000</v>
      </c>
      <c r="F52" s="20">
        <f t="shared" si="0"/>
        <v>107.14285714285714</v>
      </c>
    </row>
    <row r="53" spans="1:6" ht="12.75" customHeight="1">
      <c r="A53" s="1"/>
      <c r="B53" s="2" t="s">
        <v>50</v>
      </c>
      <c r="C53" s="3">
        <v>20000</v>
      </c>
      <c r="D53" s="3">
        <v>20000</v>
      </c>
      <c r="E53" s="3">
        <v>20000</v>
      </c>
      <c r="F53" s="20">
        <f t="shared" si="0"/>
        <v>100</v>
      </c>
    </row>
    <row r="54" spans="1:6" ht="12" customHeight="1">
      <c r="A54" s="1"/>
      <c r="B54" s="2" t="s">
        <v>51</v>
      </c>
      <c r="C54" s="3">
        <v>150000</v>
      </c>
      <c r="D54" s="3">
        <v>150000</v>
      </c>
      <c r="E54" s="3">
        <v>170000</v>
      </c>
      <c r="F54" s="20">
        <f t="shared" si="0"/>
        <v>113.33333333333333</v>
      </c>
    </row>
    <row r="55" spans="1:6" ht="23.25" customHeight="1">
      <c r="A55" s="1"/>
      <c r="B55" s="2" t="s">
        <v>52</v>
      </c>
      <c r="C55" s="3">
        <v>600000</v>
      </c>
      <c r="D55" s="3">
        <v>600000</v>
      </c>
      <c r="E55" s="3">
        <v>700000</v>
      </c>
      <c r="F55" s="20">
        <f t="shared" si="0"/>
        <v>116.66666666666667</v>
      </c>
    </row>
    <row r="56" spans="1:6" ht="13.5" customHeight="1">
      <c r="A56" s="1"/>
      <c r="B56" s="2" t="s">
        <v>53</v>
      </c>
      <c r="C56" s="3">
        <v>490000</v>
      </c>
      <c r="D56" s="3">
        <v>490000</v>
      </c>
      <c r="E56" s="3">
        <v>370000</v>
      </c>
      <c r="F56" s="20">
        <f t="shared" si="0"/>
        <v>75.51020408163265</v>
      </c>
    </row>
    <row r="57" spans="1:6" ht="15.75" customHeight="1">
      <c r="A57" s="1"/>
      <c r="B57" s="2" t="s">
        <v>54</v>
      </c>
      <c r="C57" s="3">
        <v>52000</v>
      </c>
      <c r="D57" s="3">
        <v>52000</v>
      </c>
      <c r="E57" s="3">
        <v>52000</v>
      </c>
      <c r="F57" s="20">
        <f t="shared" si="0"/>
        <v>100</v>
      </c>
    </row>
    <row r="58" spans="1:6" ht="14.25" customHeight="1">
      <c r="A58" s="1"/>
      <c r="B58" s="2" t="s">
        <v>55</v>
      </c>
      <c r="C58" s="3">
        <v>250000</v>
      </c>
      <c r="D58" s="3">
        <v>250000</v>
      </c>
      <c r="E58" s="3">
        <v>300000</v>
      </c>
      <c r="F58" s="20">
        <f t="shared" si="0"/>
        <v>120</v>
      </c>
    </row>
    <row r="59" spans="1:6" ht="13.5" customHeight="1">
      <c r="A59" s="1"/>
      <c r="B59" s="2" t="s">
        <v>56</v>
      </c>
      <c r="C59" s="3">
        <v>400000</v>
      </c>
      <c r="D59" s="3">
        <v>400000</v>
      </c>
      <c r="E59" s="3">
        <v>400000</v>
      </c>
      <c r="F59" s="20">
        <f t="shared" si="0"/>
        <v>100</v>
      </c>
    </row>
    <row r="60" spans="1:6" ht="14.25" customHeight="1">
      <c r="A60" s="1"/>
      <c r="B60" s="2" t="s">
        <v>57</v>
      </c>
      <c r="C60" s="3">
        <v>605000</v>
      </c>
      <c r="D60" s="3">
        <v>605000</v>
      </c>
      <c r="E60" s="3">
        <v>630000</v>
      </c>
      <c r="F60" s="20">
        <f t="shared" si="0"/>
        <v>104.13223140495867</v>
      </c>
    </row>
    <row r="61" spans="1:6" ht="34.5" customHeight="1">
      <c r="A61" s="1"/>
      <c r="B61" s="2" t="s">
        <v>58</v>
      </c>
      <c r="C61" s="3">
        <v>0</v>
      </c>
      <c r="D61" s="3">
        <v>131150</v>
      </c>
      <c r="E61" s="3">
        <v>0</v>
      </c>
      <c r="F61" s="20">
        <f t="shared" si="0"/>
        <v>0</v>
      </c>
    </row>
    <row r="62" spans="1:6" ht="21.75" customHeight="1">
      <c r="A62" s="1"/>
      <c r="B62" s="2" t="s">
        <v>59</v>
      </c>
      <c r="C62" s="24">
        <v>16829690</v>
      </c>
      <c r="D62" s="3">
        <v>16829690</v>
      </c>
      <c r="E62" s="3">
        <v>18231420</v>
      </c>
      <c r="F62" s="20">
        <f>+E62/D62%</f>
        <v>108.32891158423001</v>
      </c>
    </row>
    <row r="63" spans="1:6" ht="21.75" customHeight="1">
      <c r="A63" s="1"/>
      <c r="B63" s="2" t="s">
        <v>60</v>
      </c>
      <c r="C63" s="3">
        <v>1320000</v>
      </c>
      <c r="D63" s="3">
        <v>1320000</v>
      </c>
      <c r="E63" s="3">
        <v>1400000</v>
      </c>
      <c r="F63" s="20">
        <f>+E63/D63%</f>
        <v>106.06060606060606</v>
      </c>
    </row>
    <row r="64" spans="1:6" ht="12.75">
      <c r="A64" s="1"/>
      <c r="B64" s="2"/>
      <c r="C64" s="3"/>
      <c r="D64" s="3"/>
      <c r="E64" s="3"/>
      <c r="F64" s="19"/>
    </row>
    <row r="65" spans="1:6" ht="18.75" customHeight="1">
      <c r="A65" s="11" t="s">
        <v>61</v>
      </c>
      <c r="B65" s="12" t="s">
        <v>62</v>
      </c>
      <c r="C65" s="13">
        <v>16338075</v>
      </c>
      <c r="D65" s="13">
        <f>D67+D68+D69</f>
        <v>16409583</v>
      </c>
      <c r="E65" s="13">
        <f>E67+E68+E69</f>
        <v>16419581</v>
      </c>
      <c r="F65" s="19">
        <f>+E65/D65%</f>
        <v>100.06092781272993</v>
      </c>
    </row>
    <row r="66" spans="1:6" ht="12.75">
      <c r="A66" s="1"/>
      <c r="B66" s="2" t="s">
        <v>14</v>
      </c>
      <c r="C66" s="3"/>
      <c r="D66" s="3"/>
      <c r="E66" s="3"/>
      <c r="F66" s="19"/>
    </row>
    <row r="67" spans="1:6" ht="13.5" customHeight="1">
      <c r="A67" s="1"/>
      <c r="B67" s="2" t="s">
        <v>63</v>
      </c>
      <c r="C67" s="3">
        <v>15791302</v>
      </c>
      <c r="D67" s="3">
        <v>15854395</v>
      </c>
      <c r="E67" s="3">
        <v>15928695</v>
      </c>
      <c r="F67" s="20">
        <f>+E67/D67%</f>
        <v>100.46863976834183</v>
      </c>
    </row>
    <row r="68" spans="1:6" ht="22.5" customHeight="1">
      <c r="A68" s="1"/>
      <c r="B68" s="2" t="s">
        <v>64</v>
      </c>
      <c r="C68" s="3">
        <v>0</v>
      </c>
      <c r="D68" s="3">
        <v>8415</v>
      </c>
      <c r="E68" s="3">
        <v>0</v>
      </c>
      <c r="F68" s="20">
        <v>0</v>
      </c>
    </row>
    <row r="69" spans="1:6" ht="15" customHeight="1">
      <c r="A69" s="1"/>
      <c r="B69" s="2" t="s">
        <v>65</v>
      </c>
      <c r="C69" s="3">
        <v>546773</v>
      </c>
      <c r="D69" s="3">
        <v>546773</v>
      </c>
      <c r="E69" s="3">
        <v>490886</v>
      </c>
      <c r="F69" s="20">
        <f>+E69/D69%</f>
        <v>89.77875644920287</v>
      </c>
    </row>
    <row r="70" spans="1:6" ht="12.75">
      <c r="A70" s="1"/>
      <c r="B70" s="2"/>
      <c r="C70" s="3"/>
      <c r="D70" s="3"/>
      <c r="E70" s="3"/>
      <c r="F70" s="19"/>
    </row>
    <row r="71" spans="1:6" ht="18.75" customHeight="1">
      <c r="A71" s="11" t="s">
        <v>66</v>
      </c>
      <c r="B71" s="12" t="s">
        <v>67</v>
      </c>
      <c r="C71" s="25">
        <v>994760</v>
      </c>
      <c r="D71" s="25">
        <f>D73+D74+D75+D76+D77+D78+D79+D80</f>
        <v>1140416</v>
      </c>
      <c r="E71" s="25">
        <f>E73+E74+E75+E76+E77+E78+E79+E80</f>
        <v>707762</v>
      </c>
      <c r="F71" s="26">
        <f>+E71/D71%</f>
        <v>62.06173887423537</v>
      </c>
    </row>
    <row r="72" spans="1:6" ht="12.75">
      <c r="A72" s="1"/>
      <c r="B72" s="2" t="s">
        <v>14</v>
      </c>
      <c r="C72" s="3"/>
      <c r="D72" s="3"/>
      <c r="E72" s="3"/>
      <c r="F72" s="19"/>
    </row>
    <row r="73" spans="1:6" ht="12" customHeight="1">
      <c r="A73" s="1"/>
      <c r="B73" s="2" t="s">
        <v>68</v>
      </c>
      <c r="C73" s="3">
        <v>91641</v>
      </c>
      <c r="D73" s="3">
        <v>91641</v>
      </c>
      <c r="E73" s="3">
        <v>87744</v>
      </c>
      <c r="F73" s="20">
        <f aca="true" t="shared" si="1" ref="F73:F80">+E73/D73%</f>
        <v>95.74753658297051</v>
      </c>
    </row>
    <row r="74" spans="1:6" ht="13.5" customHeight="1">
      <c r="A74" s="1"/>
      <c r="B74" s="2" t="s">
        <v>69</v>
      </c>
      <c r="C74" s="3">
        <v>550157</v>
      </c>
      <c r="D74" s="3">
        <v>550157</v>
      </c>
      <c r="E74" s="3">
        <v>582332</v>
      </c>
      <c r="F74" s="20">
        <f t="shared" si="1"/>
        <v>105.8483305674562</v>
      </c>
    </row>
    <row r="75" spans="1:6" ht="11.25" customHeight="1">
      <c r="A75" s="1"/>
      <c r="B75" s="2" t="s">
        <v>70</v>
      </c>
      <c r="C75" s="3">
        <v>3880</v>
      </c>
      <c r="D75" s="3">
        <v>3880</v>
      </c>
      <c r="E75" s="3">
        <v>7396</v>
      </c>
      <c r="F75" s="20">
        <f t="shared" si="1"/>
        <v>190.61855670103094</v>
      </c>
    </row>
    <row r="76" spans="1:6" ht="12.75" customHeight="1">
      <c r="A76" s="1"/>
      <c r="B76" s="2" t="s">
        <v>71</v>
      </c>
      <c r="C76" s="3">
        <v>321492</v>
      </c>
      <c r="D76" s="3">
        <v>321492</v>
      </c>
      <c r="E76" s="3">
        <v>0</v>
      </c>
      <c r="F76" s="20">
        <f t="shared" si="1"/>
        <v>0</v>
      </c>
    </row>
    <row r="77" spans="1:6" ht="14.25" customHeight="1">
      <c r="A77" s="1"/>
      <c r="B77" s="2" t="s">
        <v>72</v>
      </c>
      <c r="C77" s="3">
        <v>16390</v>
      </c>
      <c r="D77" s="3">
        <v>16390</v>
      </c>
      <c r="E77" s="3">
        <v>17390</v>
      </c>
      <c r="F77" s="20">
        <f t="shared" si="1"/>
        <v>106.1012812690665</v>
      </c>
    </row>
    <row r="78" spans="1:6" ht="14.25" customHeight="1">
      <c r="A78" s="1"/>
      <c r="B78" s="2" t="s">
        <v>73</v>
      </c>
      <c r="C78" s="3">
        <v>11200</v>
      </c>
      <c r="D78" s="3">
        <v>11200</v>
      </c>
      <c r="E78" s="3">
        <v>12900</v>
      </c>
      <c r="F78" s="20">
        <f t="shared" si="1"/>
        <v>115.17857142857143</v>
      </c>
    </row>
    <row r="79" spans="1:6" ht="13.5" customHeight="1">
      <c r="A79" s="1"/>
      <c r="B79" s="2" t="s">
        <v>74</v>
      </c>
      <c r="C79" s="3">
        <v>0</v>
      </c>
      <c r="D79" s="3">
        <v>11259</v>
      </c>
      <c r="E79" s="3">
        <v>0</v>
      </c>
      <c r="F79" s="20">
        <f t="shared" si="1"/>
        <v>0</v>
      </c>
    </row>
    <row r="80" spans="1:6" ht="34.5" customHeight="1">
      <c r="A80" s="1"/>
      <c r="B80" s="2" t="s">
        <v>75</v>
      </c>
      <c r="C80" s="3">
        <v>0</v>
      </c>
      <c r="D80" s="3">
        <v>134397</v>
      </c>
      <c r="E80" s="3">
        <v>0</v>
      </c>
      <c r="F80" s="20">
        <f t="shared" si="1"/>
        <v>0</v>
      </c>
    </row>
    <row r="81" spans="1:6" ht="12.75">
      <c r="A81" s="1"/>
      <c r="B81" s="2"/>
      <c r="C81" s="3"/>
      <c r="D81" s="3"/>
      <c r="E81" s="3"/>
      <c r="F81" s="20"/>
    </row>
    <row r="82" spans="1:6" ht="16.5" customHeight="1">
      <c r="A82" s="11" t="s">
        <v>76</v>
      </c>
      <c r="B82" s="12" t="s">
        <v>77</v>
      </c>
      <c r="C82" s="27">
        <v>104880</v>
      </c>
      <c r="D82" s="27">
        <v>104880</v>
      </c>
      <c r="E82" s="27">
        <v>0</v>
      </c>
      <c r="F82" s="20">
        <f>+E82/D82%</f>
        <v>0</v>
      </c>
    </row>
    <row r="83" spans="1:6" ht="12.75">
      <c r="A83" s="1"/>
      <c r="B83" s="2" t="s">
        <v>14</v>
      </c>
      <c r="C83" s="3"/>
      <c r="D83" s="3"/>
      <c r="E83" s="3"/>
      <c r="F83" s="20">
        <v>0</v>
      </c>
    </row>
    <row r="84" spans="1:6" ht="15.75" customHeight="1">
      <c r="A84" s="1"/>
      <c r="B84" s="2" t="s">
        <v>78</v>
      </c>
      <c r="C84" s="3">
        <v>90000</v>
      </c>
      <c r="D84" s="3">
        <v>90000</v>
      </c>
      <c r="E84" s="3">
        <v>0</v>
      </c>
      <c r="F84" s="20">
        <f>+E84/D84%</f>
        <v>0</v>
      </c>
    </row>
    <row r="85" spans="1:6" ht="14.25" customHeight="1">
      <c r="A85" s="1"/>
      <c r="B85" s="2" t="s">
        <v>79</v>
      </c>
      <c r="C85" s="3">
        <v>14880</v>
      </c>
      <c r="D85" s="3">
        <v>14880</v>
      </c>
      <c r="E85" s="3">
        <v>0</v>
      </c>
      <c r="F85" s="20">
        <f>+E85/D85%</f>
        <v>0</v>
      </c>
    </row>
    <row r="86" spans="1:6" ht="12.75">
      <c r="A86" s="1"/>
      <c r="B86" s="2"/>
      <c r="C86" s="3"/>
      <c r="D86" s="3"/>
      <c r="E86" s="3"/>
      <c r="F86" s="19"/>
    </row>
    <row r="87" spans="1:6" ht="18.75" customHeight="1">
      <c r="A87" s="11" t="s">
        <v>80</v>
      </c>
      <c r="B87" s="12" t="s">
        <v>81</v>
      </c>
      <c r="C87" s="13">
        <v>1349745</v>
      </c>
      <c r="D87" s="13">
        <f>D89+D90+D91+D94+D95+D96+D97</f>
        <v>4210794</v>
      </c>
      <c r="E87" s="13">
        <f>E89+E90+E91+E93+E94+E95+E96+E97</f>
        <v>6022422</v>
      </c>
      <c r="F87" s="19">
        <f>+E87/D87%</f>
        <v>143.02342978545138</v>
      </c>
    </row>
    <row r="88" spans="1:6" ht="12.75">
      <c r="A88" s="1"/>
      <c r="B88" s="2" t="s">
        <v>14</v>
      </c>
      <c r="C88" s="3"/>
      <c r="D88" s="3"/>
      <c r="E88" s="3"/>
      <c r="F88" s="19"/>
    </row>
    <row r="89" spans="1:6" ht="14.25" customHeight="1">
      <c r="A89" s="1"/>
      <c r="B89" s="2" t="s">
        <v>82</v>
      </c>
      <c r="C89" s="3">
        <v>130300</v>
      </c>
      <c r="D89" s="3">
        <v>130300</v>
      </c>
      <c r="E89" s="3">
        <v>534700</v>
      </c>
      <c r="F89" s="20">
        <f aca="true" t="shared" si="2" ref="F89:F97">+E89/D89%</f>
        <v>410.3607060629317</v>
      </c>
    </row>
    <row r="90" spans="1:6" ht="12.75" customHeight="1">
      <c r="A90" s="1"/>
      <c r="B90" s="2" t="s">
        <v>83</v>
      </c>
      <c r="C90" s="3">
        <v>100200</v>
      </c>
      <c r="D90" s="3">
        <v>100200</v>
      </c>
      <c r="E90" s="3">
        <v>103200</v>
      </c>
      <c r="F90" s="20">
        <f t="shared" si="2"/>
        <v>102.9940119760479</v>
      </c>
    </row>
    <row r="91" spans="1:6" ht="14.25" customHeight="1">
      <c r="A91" s="1"/>
      <c r="B91" s="2" t="s">
        <v>38</v>
      </c>
      <c r="C91" s="3">
        <v>1085805</v>
      </c>
      <c r="D91" s="3">
        <v>3769249</v>
      </c>
      <c r="E91" s="3">
        <v>4901659</v>
      </c>
      <c r="F91" s="20">
        <f t="shared" si="2"/>
        <v>130.0433853003609</v>
      </c>
    </row>
    <row r="92" spans="1:6" ht="11.25" customHeight="1">
      <c r="A92" s="1"/>
      <c r="B92" s="2" t="s">
        <v>14</v>
      </c>
      <c r="C92" s="3"/>
      <c r="D92" s="3"/>
      <c r="E92" s="3"/>
      <c r="F92" s="20"/>
    </row>
    <row r="93" spans="1:6" ht="20.25" customHeight="1">
      <c r="A93" s="1"/>
      <c r="B93" s="2" t="s">
        <v>84</v>
      </c>
      <c r="C93" s="3">
        <v>0</v>
      </c>
      <c r="D93" s="3">
        <v>17909</v>
      </c>
      <c r="E93" s="3">
        <v>0</v>
      </c>
      <c r="F93" s="20">
        <f t="shared" si="2"/>
        <v>0</v>
      </c>
    </row>
    <row r="94" spans="1:6" ht="12" customHeight="1">
      <c r="A94" s="1"/>
      <c r="B94" s="2" t="s">
        <v>85</v>
      </c>
      <c r="C94" s="3">
        <v>33400</v>
      </c>
      <c r="D94" s="3">
        <v>33400</v>
      </c>
      <c r="E94" s="3">
        <v>33400</v>
      </c>
      <c r="F94" s="20">
        <f t="shared" si="2"/>
        <v>100</v>
      </c>
    </row>
    <row r="95" spans="1:6" ht="24" customHeight="1">
      <c r="A95" s="1"/>
      <c r="B95" s="2" t="s">
        <v>86</v>
      </c>
      <c r="C95" s="3">
        <v>40</v>
      </c>
      <c r="D95" s="3">
        <v>40</v>
      </c>
      <c r="E95" s="3">
        <v>33</v>
      </c>
      <c r="F95" s="20">
        <f t="shared" si="2"/>
        <v>82.5</v>
      </c>
    </row>
    <row r="96" spans="1:6" ht="12.75">
      <c r="A96" s="1"/>
      <c r="B96" s="2" t="s">
        <v>87</v>
      </c>
      <c r="C96" s="3">
        <v>0</v>
      </c>
      <c r="D96" s="3">
        <v>165605</v>
      </c>
      <c r="E96" s="3">
        <v>449430</v>
      </c>
      <c r="F96" s="20">
        <f t="shared" si="2"/>
        <v>271.38673349234625</v>
      </c>
    </row>
    <row r="97" spans="1:6" ht="33.75">
      <c r="A97" s="1"/>
      <c r="B97" s="2" t="s">
        <v>88</v>
      </c>
      <c r="C97" s="3">
        <v>0</v>
      </c>
      <c r="D97" s="3">
        <v>12000</v>
      </c>
      <c r="E97" s="3">
        <v>0</v>
      </c>
      <c r="F97" s="20">
        <f t="shared" si="2"/>
        <v>0</v>
      </c>
    </row>
    <row r="98" spans="1:6" ht="12.75">
      <c r="A98" s="1"/>
      <c r="B98" s="2"/>
      <c r="C98" s="3"/>
      <c r="D98" s="3"/>
      <c r="E98" s="3"/>
      <c r="F98" s="19"/>
    </row>
    <row r="99" spans="1:6" ht="26.25" customHeight="1">
      <c r="A99" s="11" t="s">
        <v>89</v>
      </c>
      <c r="B99" s="12" t="s">
        <v>90</v>
      </c>
      <c r="C99" s="13">
        <v>22966</v>
      </c>
      <c r="D99" s="13">
        <f>D101+D102</f>
        <v>85766</v>
      </c>
      <c r="E99" s="13">
        <f>E101+E102</f>
        <v>21680</v>
      </c>
      <c r="F99" s="19">
        <f>+E99/D99%</f>
        <v>25.27808222372502</v>
      </c>
    </row>
    <row r="100" spans="1:6" ht="12.75">
      <c r="A100" s="1"/>
      <c r="B100" s="2" t="s">
        <v>14</v>
      </c>
      <c r="C100" s="3"/>
      <c r="D100" s="3"/>
      <c r="E100" s="3"/>
      <c r="F100" s="19"/>
    </row>
    <row r="101" spans="1:6" ht="13.5" customHeight="1">
      <c r="A101" s="1"/>
      <c r="B101" s="2" t="s">
        <v>91</v>
      </c>
      <c r="C101" s="17">
        <v>22966</v>
      </c>
      <c r="D101" s="17">
        <v>22966</v>
      </c>
      <c r="E101" s="17">
        <v>21680</v>
      </c>
      <c r="F101" s="18">
        <f>+E101/D101%</f>
        <v>94.40041800923103</v>
      </c>
    </row>
    <row r="102" spans="1:6" ht="15.75" customHeight="1">
      <c r="A102" s="1"/>
      <c r="B102" s="2" t="s">
        <v>92</v>
      </c>
      <c r="C102" s="17">
        <v>0</v>
      </c>
      <c r="D102" s="17">
        <v>62800</v>
      </c>
      <c r="E102" s="17">
        <v>0</v>
      </c>
      <c r="F102" s="18">
        <v>0</v>
      </c>
    </row>
    <row r="103" spans="1:6" ht="12.75">
      <c r="A103" s="1"/>
      <c r="B103" s="2"/>
      <c r="C103" s="3"/>
      <c r="D103" s="3"/>
      <c r="E103" s="3"/>
      <c r="F103" s="20"/>
    </row>
    <row r="104" spans="1:6" ht="24.75" customHeight="1">
      <c r="A104" s="21" t="s">
        <v>93</v>
      </c>
      <c r="B104" s="12" t="s">
        <v>94</v>
      </c>
      <c r="C104" s="22">
        <v>534000</v>
      </c>
      <c r="D104" s="22">
        <f>D106+D107+D108+D109+D110+D111</f>
        <v>1272826</v>
      </c>
      <c r="E104" s="22">
        <f>E106+E107+E108+E109+E110+E111</f>
        <v>770000</v>
      </c>
      <c r="F104" s="23">
        <f>+E104/D104%</f>
        <v>60.49530729259145</v>
      </c>
    </row>
    <row r="105" spans="1:6" ht="12.75">
      <c r="A105" s="1"/>
      <c r="B105" s="2" t="s">
        <v>14</v>
      </c>
      <c r="C105" s="3"/>
      <c r="D105" s="3"/>
      <c r="E105" s="3"/>
      <c r="F105" s="19"/>
    </row>
    <row r="106" spans="1:6" ht="14.25" customHeight="1">
      <c r="A106" s="1"/>
      <c r="B106" s="2" t="s">
        <v>95</v>
      </c>
      <c r="C106" s="3">
        <v>520000</v>
      </c>
      <c r="D106" s="3">
        <v>570000</v>
      </c>
      <c r="E106" s="3">
        <v>380000</v>
      </c>
      <c r="F106" s="20">
        <f aca="true" t="shared" si="3" ref="F106:F111">+E106/D106%</f>
        <v>66.66666666666667</v>
      </c>
    </row>
    <row r="107" spans="1:6" ht="15" customHeight="1">
      <c r="A107" s="1"/>
      <c r="B107" s="2" t="s">
        <v>31</v>
      </c>
      <c r="C107" s="3">
        <v>0</v>
      </c>
      <c r="D107" s="3">
        <v>271826</v>
      </c>
      <c r="E107" s="3">
        <v>0</v>
      </c>
      <c r="F107" s="20">
        <f t="shared" si="3"/>
        <v>0</v>
      </c>
    </row>
    <row r="108" spans="1:6" ht="13.5" customHeight="1">
      <c r="A108" s="1"/>
      <c r="B108" s="2" t="s">
        <v>96</v>
      </c>
      <c r="C108" s="3">
        <v>14000</v>
      </c>
      <c r="D108" s="3">
        <v>28000</v>
      </c>
      <c r="E108" s="3">
        <v>30000</v>
      </c>
      <c r="F108" s="20">
        <f t="shared" si="3"/>
        <v>107.14285714285714</v>
      </c>
    </row>
    <row r="109" spans="1:6" ht="31.5" customHeight="1">
      <c r="A109" s="1"/>
      <c r="B109" s="2" t="s">
        <v>97</v>
      </c>
      <c r="C109" s="3">
        <v>0</v>
      </c>
      <c r="D109" s="3">
        <v>3000</v>
      </c>
      <c r="E109" s="3">
        <v>0</v>
      </c>
      <c r="F109" s="20">
        <f t="shared" si="3"/>
        <v>0</v>
      </c>
    </row>
    <row r="110" spans="1:6" ht="34.5" customHeight="1">
      <c r="A110" s="1"/>
      <c r="B110" s="2" t="s">
        <v>98</v>
      </c>
      <c r="C110" s="3">
        <v>0</v>
      </c>
      <c r="D110" s="3">
        <v>360000</v>
      </c>
      <c r="E110" s="3">
        <v>360000</v>
      </c>
      <c r="F110" s="20">
        <f t="shared" si="3"/>
        <v>100</v>
      </c>
    </row>
    <row r="111" spans="1:6" ht="13.5" customHeight="1">
      <c r="A111" s="1"/>
      <c r="B111" s="2" t="s">
        <v>99</v>
      </c>
      <c r="C111" s="3">
        <v>0</v>
      </c>
      <c r="D111" s="3">
        <v>40000</v>
      </c>
      <c r="E111" s="3">
        <v>0</v>
      </c>
      <c r="F111" s="20">
        <f t="shared" si="3"/>
        <v>0</v>
      </c>
    </row>
    <row r="112" spans="1:6" ht="12.75">
      <c r="A112" s="1"/>
      <c r="B112" s="2"/>
      <c r="C112" s="3"/>
      <c r="D112" s="3"/>
      <c r="E112" s="3"/>
      <c r="F112" s="20"/>
    </row>
    <row r="113" spans="1:6" ht="22.5">
      <c r="A113" s="28" t="s">
        <v>100</v>
      </c>
      <c r="B113" s="12" t="s">
        <v>101</v>
      </c>
      <c r="C113" s="13">
        <v>0</v>
      </c>
      <c r="D113" s="13">
        <f>D115</f>
        <v>19600</v>
      </c>
      <c r="E113" s="13">
        <v>0</v>
      </c>
      <c r="F113" s="19">
        <v>0</v>
      </c>
    </row>
    <row r="114" spans="1:6" ht="12.75">
      <c r="A114" s="1"/>
      <c r="B114" s="2" t="s">
        <v>14</v>
      </c>
      <c r="C114" s="3"/>
      <c r="D114" s="3"/>
      <c r="E114" s="3"/>
      <c r="F114" s="20"/>
    </row>
    <row r="115" spans="1:6" ht="12.75">
      <c r="A115" s="1"/>
      <c r="B115" s="2" t="s">
        <v>25</v>
      </c>
      <c r="C115" s="3">
        <v>0</v>
      </c>
      <c r="D115" s="3">
        <v>19600</v>
      </c>
      <c r="E115" s="3">
        <v>0</v>
      </c>
      <c r="F115" s="20">
        <v>0</v>
      </c>
    </row>
    <row r="116" spans="1:6" ht="12.75">
      <c r="A116" s="1"/>
      <c r="B116" s="2"/>
      <c r="C116" s="3"/>
      <c r="D116" s="3"/>
      <c r="E116" s="3"/>
      <c r="F116" s="20"/>
    </row>
    <row r="117" spans="1:6" ht="18" customHeight="1">
      <c r="A117" s="11" t="s">
        <v>102</v>
      </c>
      <c r="B117" s="12" t="s">
        <v>103</v>
      </c>
      <c r="C117" s="13">
        <v>629300</v>
      </c>
      <c r="D117" s="13">
        <v>632300</v>
      </c>
      <c r="E117" s="13">
        <f>E119+E120</f>
        <v>429000</v>
      </c>
      <c r="F117" s="19">
        <f>+E117/D117%</f>
        <v>67.84754072433971</v>
      </c>
    </row>
    <row r="118" spans="1:6" ht="12.75">
      <c r="A118" s="1"/>
      <c r="B118" s="2" t="s">
        <v>14</v>
      </c>
      <c r="C118" s="3"/>
      <c r="D118" s="3"/>
      <c r="E118" s="3"/>
      <c r="F118" s="19"/>
    </row>
    <row r="119" spans="1:6" ht="12.75">
      <c r="A119" s="1"/>
      <c r="B119" s="2" t="s">
        <v>25</v>
      </c>
      <c r="C119" s="3">
        <v>0</v>
      </c>
      <c r="D119" s="3">
        <v>3000</v>
      </c>
      <c r="E119" s="3">
        <v>0</v>
      </c>
      <c r="F119" s="19">
        <f>+E119/D119%</f>
        <v>0</v>
      </c>
    </row>
    <row r="120" spans="1:6" ht="14.25" customHeight="1">
      <c r="A120" s="1"/>
      <c r="B120" s="2" t="s">
        <v>104</v>
      </c>
      <c r="C120" s="3">
        <v>629300</v>
      </c>
      <c r="D120" s="3">
        <v>629300</v>
      </c>
      <c r="E120" s="3">
        <v>429000</v>
      </c>
      <c r="F120" s="20">
        <f>+E120/D120%</f>
        <v>68.17098363260766</v>
      </c>
    </row>
    <row r="121" spans="1:6" ht="12.75">
      <c r="A121" s="29"/>
      <c r="B121" s="12" t="s">
        <v>105</v>
      </c>
      <c r="C121" s="25">
        <f>C10+C15+C22+C29+C36+C40+C45+C65+C71+C82+C87+C99+C104+C113+C117</f>
        <v>66311586</v>
      </c>
      <c r="D121" s="25">
        <f>D10+D15+D22+D29+D36+D40+D45+D65+D71+D82+D87+D99+D104+D113+D117</f>
        <v>70421852</v>
      </c>
      <c r="E121" s="25">
        <f>E10+E15+E22+E29+E36+E40+E45+E65+E71+E82+E87+E99+E104+E113+E117</f>
        <v>70793157</v>
      </c>
      <c r="F121" s="26">
        <f>+E121/D121%</f>
        <v>100.5272582152483</v>
      </c>
    </row>
    <row r="122" spans="1:6" ht="12.75">
      <c r="A122" s="1"/>
      <c r="B122" s="2"/>
      <c r="C122" s="3"/>
      <c r="D122" s="3"/>
      <c r="E122" s="3"/>
      <c r="F122" s="30"/>
    </row>
    <row r="123" ht="12.75">
      <c r="D123" t="s">
        <v>106</v>
      </c>
    </row>
    <row r="126" ht="12.75">
      <c r="D126" t="s">
        <v>107</v>
      </c>
    </row>
  </sheetData>
  <mergeCells count="1"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0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.75390625" style="0" customWidth="1"/>
    <col min="2" max="2" width="40.75390625" style="0" customWidth="1"/>
    <col min="3" max="5" width="11.375" style="0" customWidth="1"/>
  </cols>
  <sheetData>
    <row r="1" spans="1:4" ht="12.75">
      <c r="A1" t="s">
        <v>0</v>
      </c>
      <c r="B1" s="32"/>
      <c r="D1" s="33" t="s">
        <v>108</v>
      </c>
    </row>
    <row r="2" spans="2:4" ht="12.75">
      <c r="B2" s="32"/>
      <c r="D2" s="33" t="s">
        <v>2</v>
      </c>
    </row>
    <row r="3" spans="2:4" ht="12.75">
      <c r="B3" s="32"/>
      <c r="D3" s="33" t="s">
        <v>3</v>
      </c>
    </row>
    <row r="4" spans="2:4" ht="12.75">
      <c r="B4" s="32"/>
      <c r="D4" s="33" t="s">
        <v>4</v>
      </c>
    </row>
    <row r="5" ht="12.75">
      <c r="B5" s="32"/>
    </row>
    <row r="6" ht="12.75">
      <c r="B6" s="32"/>
    </row>
    <row r="7" spans="1:6" ht="12.75">
      <c r="A7" s="34" t="s">
        <v>109</v>
      </c>
      <c r="B7" s="34"/>
      <c r="C7" s="34"/>
      <c r="D7" s="34"/>
      <c r="E7" s="34"/>
      <c r="F7" s="34"/>
    </row>
    <row r="8" ht="12.75">
      <c r="B8" s="32"/>
    </row>
    <row r="9" spans="1:6" ht="46.5" customHeight="1">
      <c r="A9" s="4" t="s">
        <v>6</v>
      </c>
      <c r="B9" s="4" t="s">
        <v>7</v>
      </c>
      <c r="C9" s="5" t="s">
        <v>8</v>
      </c>
      <c r="D9" s="5" t="s">
        <v>110</v>
      </c>
      <c r="E9" s="5" t="s">
        <v>111</v>
      </c>
      <c r="F9" s="5" t="s">
        <v>11</v>
      </c>
    </row>
    <row r="10" spans="1:6" ht="12.75">
      <c r="A10" s="35">
        <v>1</v>
      </c>
      <c r="B10" s="36">
        <v>2</v>
      </c>
      <c r="C10" s="35">
        <v>3</v>
      </c>
      <c r="D10" s="35">
        <v>4</v>
      </c>
      <c r="E10" s="35">
        <v>5</v>
      </c>
      <c r="F10" s="35">
        <v>6</v>
      </c>
    </row>
    <row r="11" spans="1:6" ht="15.75" customHeight="1">
      <c r="A11" s="28" t="s">
        <v>12</v>
      </c>
      <c r="B11" s="12" t="s">
        <v>112</v>
      </c>
      <c r="C11" s="13">
        <v>16700</v>
      </c>
      <c r="D11" s="13">
        <v>16700</v>
      </c>
      <c r="E11" s="13">
        <f>E12+E16+E20+E23</f>
        <v>18600</v>
      </c>
      <c r="F11" s="37">
        <f>+E11/D11</f>
        <v>1.1137724550898203</v>
      </c>
    </row>
    <row r="12" spans="1:6" ht="24.75" customHeight="1">
      <c r="A12" s="1"/>
      <c r="B12" s="38" t="s">
        <v>113</v>
      </c>
      <c r="C12" s="3">
        <v>1500</v>
      </c>
      <c r="D12" s="3">
        <v>1500</v>
      </c>
      <c r="E12" s="3">
        <v>1600</v>
      </c>
      <c r="F12" s="37">
        <f aca="true" t="shared" si="0" ref="F12:F74">+E12/D12</f>
        <v>1.0666666666666667</v>
      </c>
    </row>
    <row r="13" spans="1:6" ht="13.5" customHeight="1">
      <c r="A13" s="1" t="s">
        <v>114</v>
      </c>
      <c r="B13" s="2" t="s">
        <v>115</v>
      </c>
      <c r="C13" s="3">
        <v>1500</v>
      </c>
      <c r="D13" s="3">
        <v>1500</v>
      </c>
      <c r="E13" s="3">
        <v>1600</v>
      </c>
      <c r="F13" s="37">
        <f t="shared" si="0"/>
        <v>1.0666666666666667</v>
      </c>
    </row>
    <row r="14" spans="1:6" ht="12.75">
      <c r="A14" s="1"/>
      <c r="B14" s="2" t="s">
        <v>14</v>
      </c>
      <c r="C14" s="3"/>
      <c r="D14" s="3"/>
      <c r="E14" s="3"/>
      <c r="F14" s="37"/>
    </row>
    <row r="15" spans="1:6" ht="12.75" customHeight="1">
      <c r="A15" s="1"/>
      <c r="B15" s="39" t="s">
        <v>116</v>
      </c>
      <c r="C15" s="3">
        <v>1500</v>
      </c>
      <c r="D15" s="3">
        <v>1500</v>
      </c>
      <c r="E15" s="3">
        <v>1600</v>
      </c>
      <c r="F15" s="37">
        <f t="shared" si="0"/>
        <v>1.0666666666666667</v>
      </c>
    </row>
    <row r="16" spans="1:6" ht="43.5" customHeight="1">
      <c r="A16" s="1"/>
      <c r="B16" s="38" t="s">
        <v>117</v>
      </c>
      <c r="C16" s="3">
        <v>1500</v>
      </c>
      <c r="D16" s="3">
        <v>1500</v>
      </c>
      <c r="E16" s="3">
        <v>2500</v>
      </c>
      <c r="F16" s="37">
        <f t="shared" si="0"/>
        <v>1.6666666666666667</v>
      </c>
    </row>
    <row r="17" spans="1:6" ht="13.5" customHeight="1">
      <c r="A17" s="1" t="s">
        <v>114</v>
      </c>
      <c r="B17" s="2" t="s">
        <v>115</v>
      </c>
      <c r="C17" s="3">
        <v>1500</v>
      </c>
      <c r="D17" s="3">
        <v>1500</v>
      </c>
      <c r="E17" s="3">
        <v>2500</v>
      </c>
      <c r="F17" s="37">
        <f t="shared" si="0"/>
        <v>1.6666666666666667</v>
      </c>
    </row>
    <row r="18" spans="1:6" ht="12.75">
      <c r="A18" s="1"/>
      <c r="B18" s="2" t="s">
        <v>14</v>
      </c>
      <c r="C18" s="3"/>
      <c r="D18" s="3"/>
      <c r="E18" s="3"/>
      <c r="F18" s="37"/>
    </row>
    <row r="19" spans="1:6" ht="13.5" customHeight="1">
      <c r="A19" s="1"/>
      <c r="B19" s="39" t="s">
        <v>118</v>
      </c>
      <c r="C19" s="3">
        <v>1500</v>
      </c>
      <c r="D19" s="3">
        <v>1500</v>
      </c>
      <c r="E19" s="3">
        <v>2500</v>
      </c>
      <c r="F19" s="37">
        <f t="shared" si="0"/>
        <v>1.6666666666666667</v>
      </c>
    </row>
    <row r="20" spans="1:6" ht="14.25" customHeight="1">
      <c r="A20" s="1"/>
      <c r="B20" s="38" t="s">
        <v>119</v>
      </c>
      <c r="C20" s="3">
        <v>8700</v>
      </c>
      <c r="D20" s="3">
        <v>8700</v>
      </c>
      <c r="E20" s="3">
        <v>7500</v>
      </c>
      <c r="F20" s="37">
        <f t="shared" si="0"/>
        <v>0.8620689655172413</v>
      </c>
    </row>
    <row r="21" spans="1:6" ht="12.75">
      <c r="A21" s="1"/>
      <c r="B21" s="2" t="s">
        <v>14</v>
      </c>
      <c r="C21" s="3"/>
      <c r="D21" s="3"/>
      <c r="E21" s="3"/>
      <c r="F21" s="37"/>
    </row>
    <row r="22" spans="1:6" ht="13.5" customHeight="1">
      <c r="A22" s="1" t="s">
        <v>114</v>
      </c>
      <c r="B22" s="2" t="s">
        <v>115</v>
      </c>
      <c r="C22" s="3">
        <v>8700</v>
      </c>
      <c r="D22" s="3">
        <v>8700</v>
      </c>
      <c r="E22" s="3">
        <v>7500</v>
      </c>
      <c r="F22" s="37">
        <f t="shared" si="0"/>
        <v>0.8620689655172413</v>
      </c>
    </row>
    <row r="23" spans="1:6" ht="14.25" customHeight="1">
      <c r="A23" s="1"/>
      <c r="B23" s="38" t="s">
        <v>120</v>
      </c>
      <c r="C23" s="3">
        <v>5000</v>
      </c>
      <c r="D23" s="3">
        <v>5000</v>
      </c>
      <c r="E23" s="3">
        <v>7000</v>
      </c>
      <c r="F23" s="37">
        <f t="shared" si="0"/>
        <v>1.4</v>
      </c>
    </row>
    <row r="24" spans="1:6" ht="12.75">
      <c r="A24" s="1"/>
      <c r="B24" s="2" t="s">
        <v>14</v>
      </c>
      <c r="C24" s="3"/>
      <c r="D24" s="3"/>
      <c r="E24" s="3"/>
      <c r="F24" s="37"/>
    </row>
    <row r="25" spans="1:6" ht="13.5" customHeight="1">
      <c r="A25" s="1" t="s">
        <v>114</v>
      </c>
      <c r="B25" s="2" t="s">
        <v>115</v>
      </c>
      <c r="C25" s="3">
        <v>5000</v>
      </c>
      <c r="D25" s="3">
        <v>5000</v>
      </c>
      <c r="E25" s="3">
        <v>7000</v>
      </c>
      <c r="F25" s="37">
        <f t="shared" si="0"/>
        <v>1.4</v>
      </c>
    </row>
    <row r="26" spans="1:6" ht="12.75">
      <c r="A26" s="1"/>
      <c r="B26" s="2"/>
      <c r="C26" s="3"/>
      <c r="D26" s="3"/>
      <c r="E26" s="3"/>
      <c r="F26" s="37"/>
    </row>
    <row r="27" spans="1:6" ht="15.75" customHeight="1">
      <c r="A27" s="28" t="s">
        <v>17</v>
      </c>
      <c r="B27" s="12" t="s">
        <v>13</v>
      </c>
      <c r="C27" s="13">
        <v>6813549</v>
      </c>
      <c r="D27" s="13">
        <v>7109602</v>
      </c>
      <c r="E27" s="13">
        <f>E28+E34+E42+E51</f>
        <v>5752300</v>
      </c>
      <c r="F27" s="37">
        <f t="shared" si="0"/>
        <v>0.8090888913331576</v>
      </c>
    </row>
    <row r="28" spans="1:6" ht="14.25" customHeight="1">
      <c r="A28" s="1"/>
      <c r="B28" s="38" t="s">
        <v>121</v>
      </c>
      <c r="C28" s="3">
        <v>2085000</v>
      </c>
      <c r="D28" s="3">
        <v>1780000</v>
      </c>
      <c r="E28" s="3">
        <f>E30+E33</f>
        <v>1370000</v>
      </c>
      <c r="F28" s="37">
        <f t="shared" si="0"/>
        <v>0.7696629213483146</v>
      </c>
    </row>
    <row r="29" spans="1:6" ht="12.75">
      <c r="A29" s="1"/>
      <c r="B29" s="2" t="s">
        <v>14</v>
      </c>
      <c r="C29" s="3"/>
      <c r="D29" s="3"/>
      <c r="E29" s="3"/>
      <c r="F29" s="37"/>
    </row>
    <row r="30" spans="1:6" ht="14.25" customHeight="1">
      <c r="A30" s="1" t="s">
        <v>114</v>
      </c>
      <c r="B30" s="2" t="s">
        <v>115</v>
      </c>
      <c r="C30" s="3">
        <v>1200000</v>
      </c>
      <c r="D30" s="3">
        <v>1330000</v>
      </c>
      <c r="E30" s="3">
        <f>E32</f>
        <v>1370000</v>
      </c>
      <c r="F30" s="37">
        <f t="shared" si="0"/>
        <v>1.0300751879699248</v>
      </c>
    </row>
    <row r="31" spans="1:6" ht="12.75">
      <c r="A31" s="1"/>
      <c r="B31" s="2" t="s">
        <v>14</v>
      </c>
      <c r="C31" s="3"/>
      <c r="D31" s="3"/>
      <c r="E31" s="3"/>
      <c r="F31" s="37"/>
    </row>
    <row r="32" spans="1:6" ht="11.25" customHeight="1">
      <c r="A32" s="1"/>
      <c r="B32" s="2" t="s">
        <v>122</v>
      </c>
      <c r="C32" s="3">
        <v>1200000</v>
      </c>
      <c r="D32" s="3">
        <v>1330000</v>
      </c>
      <c r="E32" s="3">
        <v>1370000</v>
      </c>
      <c r="F32" s="37">
        <f t="shared" si="0"/>
        <v>1.0300751879699248</v>
      </c>
    </row>
    <row r="33" spans="1:6" ht="12.75" customHeight="1">
      <c r="A33" s="1" t="s">
        <v>123</v>
      </c>
      <c r="B33" s="2" t="s">
        <v>124</v>
      </c>
      <c r="C33" s="3">
        <v>885000</v>
      </c>
      <c r="D33" s="3">
        <v>450000</v>
      </c>
      <c r="E33" s="3">
        <v>0</v>
      </c>
      <c r="F33" s="37">
        <f t="shared" si="0"/>
        <v>0</v>
      </c>
    </row>
    <row r="34" spans="1:6" ht="12.75" customHeight="1">
      <c r="A34" s="1"/>
      <c r="B34" s="38" t="s">
        <v>125</v>
      </c>
      <c r="C34" s="3">
        <v>1023000</v>
      </c>
      <c r="D34" s="3">
        <v>1606000</v>
      </c>
      <c r="E34" s="3">
        <f>E36+E39</f>
        <v>1221000</v>
      </c>
      <c r="F34" s="37">
        <f t="shared" si="0"/>
        <v>0.7602739726027398</v>
      </c>
    </row>
    <row r="35" spans="1:6" ht="12.75">
      <c r="A35" s="1"/>
      <c r="B35" s="2" t="s">
        <v>14</v>
      </c>
      <c r="C35" s="3"/>
      <c r="D35" s="3"/>
      <c r="E35" s="3"/>
      <c r="F35" s="37"/>
    </row>
    <row r="36" spans="1:6" ht="14.25" customHeight="1">
      <c r="A36" s="1" t="s">
        <v>114</v>
      </c>
      <c r="B36" s="2" t="s">
        <v>115</v>
      </c>
      <c r="C36" s="3">
        <v>28000</v>
      </c>
      <c r="D36" s="3">
        <v>391000</v>
      </c>
      <c r="E36" s="3">
        <v>0</v>
      </c>
      <c r="F36" s="37">
        <f t="shared" si="0"/>
        <v>0</v>
      </c>
    </row>
    <row r="37" spans="1:6" ht="12.75">
      <c r="A37" s="1"/>
      <c r="B37" s="39" t="s">
        <v>14</v>
      </c>
      <c r="C37" s="3"/>
      <c r="D37" s="3"/>
      <c r="E37" s="3"/>
      <c r="F37" s="37"/>
    </row>
    <row r="38" spans="1:6" ht="12.75" customHeight="1">
      <c r="A38" s="1"/>
      <c r="B38" s="39" t="s">
        <v>126</v>
      </c>
      <c r="C38" s="3">
        <v>28000</v>
      </c>
      <c r="D38" s="3">
        <v>28000</v>
      </c>
      <c r="E38" s="3">
        <v>0</v>
      </c>
      <c r="F38" s="37">
        <f t="shared" si="0"/>
        <v>0</v>
      </c>
    </row>
    <row r="39" spans="1:6" ht="13.5" customHeight="1">
      <c r="A39" s="1" t="s">
        <v>123</v>
      </c>
      <c r="B39" s="2" t="s">
        <v>124</v>
      </c>
      <c r="C39" s="3">
        <v>995000</v>
      </c>
      <c r="D39" s="3">
        <v>1215000</v>
      </c>
      <c r="E39" s="3">
        <v>1221000</v>
      </c>
      <c r="F39" s="37">
        <f t="shared" si="0"/>
        <v>1.0049382716049382</v>
      </c>
    </row>
    <row r="40" spans="1:6" ht="12.75">
      <c r="A40" s="1"/>
      <c r="B40" s="2" t="s">
        <v>14</v>
      </c>
      <c r="C40" s="3"/>
      <c r="D40" s="3"/>
      <c r="E40" s="3"/>
      <c r="F40" s="37"/>
    </row>
    <row r="41" spans="1:6" ht="13.5" customHeight="1">
      <c r="A41" s="1"/>
      <c r="B41" s="2" t="s">
        <v>126</v>
      </c>
      <c r="C41" s="3">
        <v>77000</v>
      </c>
      <c r="D41" s="3">
        <v>92000</v>
      </c>
      <c r="E41" s="3">
        <v>0</v>
      </c>
      <c r="F41" s="37">
        <f t="shared" si="0"/>
        <v>0</v>
      </c>
    </row>
    <row r="42" spans="1:6" ht="12.75" customHeight="1">
      <c r="A42" s="1"/>
      <c r="B42" s="38" t="s">
        <v>127</v>
      </c>
      <c r="C42" s="3">
        <v>3705549</v>
      </c>
      <c r="D42" s="3">
        <v>3723602</v>
      </c>
      <c r="E42" s="3">
        <f>E44+E47</f>
        <v>2562800</v>
      </c>
      <c r="F42" s="37">
        <f t="shared" si="0"/>
        <v>0.6882583047275193</v>
      </c>
    </row>
    <row r="43" spans="1:6" ht="12.75">
      <c r="A43" s="1"/>
      <c r="B43" s="2" t="s">
        <v>14</v>
      </c>
      <c r="C43" s="3"/>
      <c r="D43" s="3"/>
      <c r="E43" s="3"/>
      <c r="F43" s="37"/>
    </row>
    <row r="44" spans="1:6" ht="15" customHeight="1">
      <c r="A44" s="1" t="s">
        <v>114</v>
      </c>
      <c r="B44" s="2" t="s">
        <v>115</v>
      </c>
      <c r="C44" s="3">
        <v>1548942</v>
      </c>
      <c r="D44" s="3">
        <v>1466136</v>
      </c>
      <c r="E44" s="3">
        <v>1313800</v>
      </c>
      <c r="F44" s="37">
        <f t="shared" si="0"/>
        <v>0.896096951442431</v>
      </c>
    </row>
    <row r="45" spans="1:6" ht="12.75">
      <c r="A45" s="1"/>
      <c r="B45" s="2" t="s">
        <v>14</v>
      </c>
      <c r="C45" s="3"/>
      <c r="D45" s="3"/>
      <c r="E45" s="3"/>
      <c r="F45" s="37"/>
    </row>
    <row r="46" spans="1:6" ht="14.25" customHeight="1">
      <c r="A46" s="1"/>
      <c r="B46" s="2" t="s">
        <v>126</v>
      </c>
      <c r="C46" s="3">
        <v>146848</v>
      </c>
      <c r="D46" s="3">
        <v>69300</v>
      </c>
      <c r="E46" s="3">
        <v>0</v>
      </c>
      <c r="F46" s="37">
        <f t="shared" si="0"/>
        <v>0</v>
      </c>
    </row>
    <row r="47" spans="1:6" ht="12.75" customHeight="1">
      <c r="A47" s="1" t="s">
        <v>123</v>
      </c>
      <c r="B47" s="2" t="s">
        <v>124</v>
      </c>
      <c r="C47" s="3">
        <v>2156607</v>
      </c>
      <c r="D47" s="3">
        <v>2257466</v>
      </c>
      <c r="E47" s="3">
        <v>1249000</v>
      </c>
      <c r="F47" s="37">
        <f t="shared" si="0"/>
        <v>0.5532752209778575</v>
      </c>
    </row>
    <row r="48" spans="1:6" ht="12.75">
      <c r="A48" s="1"/>
      <c r="B48" s="2" t="s">
        <v>14</v>
      </c>
      <c r="C48" s="3"/>
      <c r="D48" s="3"/>
      <c r="E48" s="3"/>
      <c r="F48" s="37"/>
    </row>
    <row r="49" spans="1:6" ht="14.25" customHeight="1">
      <c r="A49" s="1"/>
      <c r="B49" s="2" t="s">
        <v>126</v>
      </c>
      <c r="C49" s="3">
        <v>60000</v>
      </c>
      <c r="D49" s="3">
        <v>110944</v>
      </c>
      <c r="E49" s="3">
        <v>0</v>
      </c>
      <c r="F49" s="37">
        <f t="shared" si="0"/>
        <v>0</v>
      </c>
    </row>
    <row r="50" spans="1:6" ht="14.25" customHeight="1">
      <c r="A50" s="1"/>
      <c r="B50" s="2"/>
      <c r="C50" s="3"/>
      <c r="D50" s="3"/>
      <c r="E50" s="3"/>
      <c r="F50" s="37"/>
    </row>
    <row r="51" spans="1:6" ht="14.25" customHeight="1">
      <c r="A51" s="1"/>
      <c r="B51" s="38" t="s">
        <v>128</v>
      </c>
      <c r="C51" s="3">
        <v>0</v>
      </c>
      <c r="D51" s="3">
        <v>0</v>
      </c>
      <c r="E51" s="3">
        <f>E52</f>
        <v>598500</v>
      </c>
      <c r="F51" s="37">
        <v>0</v>
      </c>
    </row>
    <row r="52" spans="1:6" ht="14.25" customHeight="1">
      <c r="A52" s="1" t="s">
        <v>114</v>
      </c>
      <c r="B52" s="2" t="s">
        <v>115</v>
      </c>
      <c r="C52" s="3">
        <v>0</v>
      </c>
      <c r="D52" s="3">
        <v>0</v>
      </c>
      <c r="E52" s="3">
        <v>598500</v>
      </c>
      <c r="F52" s="37">
        <v>0</v>
      </c>
    </row>
    <row r="53" spans="1:6" ht="12.75">
      <c r="A53" s="1"/>
      <c r="B53" s="2" t="s">
        <v>126</v>
      </c>
      <c r="C53" s="3">
        <v>0</v>
      </c>
      <c r="D53" s="3">
        <v>0</v>
      </c>
      <c r="E53" s="3">
        <v>598500</v>
      </c>
      <c r="F53" s="37">
        <v>0</v>
      </c>
    </row>
    <row r="54" spans="1:6" ht="15" customHeight="1">
      <c r="A54" s="28" t="s">
        <v>23</v>
      </c>
      <c r="B54" s="12" t="s">
        <v>18</v>
      </c>
      <c r="C54" s="13">
        <v>8144754</v>
      </c>
      <c r="D54" s="13">
        <v>7824054</v>
      </c>
      <c r="E54" s="13">
        <f>E55+E60</f>
        <v>9686690</v>
      </c>
      <c r="F54" s="37">
        <f t="shared" si="0"/>
        <v>1.2380653303261966</v>
      </c>
    </row>
    <row r="55" spans="1:6" ht="24" customHeight="1">
      <c r="A55" s="1"/>
      <c r="B55" s="38" t="s">
        <v>129</v>
      </c>
      <c r="C55" s="3">
        <v>5544754</v>
      </c>
      <c r="D55" s="3">
        <v>5224054</v>
      </c>
      <c r="E55" s="3">
        <f>E57+E59</f>
        <v>9686690</v>
      </c>
      <c r="F55" s="37">
        <f t="shared" si="0"/>
        <v>1.8542476781442152</v>
      </c>
    </row>
    <row r="56" spans="1:6" ht="12.75">
      <c r="A56" s="1"/>
      <c r="B56" s="2" t="s">
        <v>14</v>
      </c>
      <c r="C56" s="3"/>
      <c r="D56" s="3"/>
      <c r="E56" s="3"/>
      <c r="F56" s="37"/>
    </row>
    <row r="57" spans="1:6" ht="14.25" customHeight="1">
      <c r="A57" s="1" t="s">
        <v>114</v>
      </c>
      <c r="B57" s="2" t="s">
        <v>115</v>
      </c>
      <c r="C57" s="3">
        <v>4557754</v>
      </c>
      <c r="D57" s="3">
        <v>4237054</v>
      </c>
      <c r="E57" s="3">
        <v>4328690</v>
      </c>
      <c r="F57" s="37">
        <f t="shared" si="0"/>
        <v>1.0216272910375936</v>
      </c>
    </row>
    <row r="58" spans="1:6" ht="12.75" customHeight="1">
      <c r="A58" s="1"/>
      <c r="B58" s="39" t="s">
        <v>130</v>
      </c>
      <c r="C58" s="3">
        <v>729070</v>
      </c>
      <c r="D58" s="3">
        <v>724100</v>
      </c>
      <c r="E58" s="3">
        <v>740874</v>
      </c>
      <c r="F58" s="37">
        <f t="shared" si="0"/>
        <v>1.0231653086590249</v>
      </c>
    </row>
    <row r="59" spans="1:6" ht="14.25" customHeight="1">
      <c r="A59" s="1" t="s">
        <v>123</v>
      </c>
      <c r="B59" s="2" t="s">
        <v>124</v>
      </c>
      <c r="C59" s="3">
        <v>987000</v>
      </c>
      <c r="D59" s="3">
        <v>987000</v>
      </c>
      <c r="E59" s="3">
        <v>5358000</v>
      </c>
      <c r="F59" s="37">
        <f t="shared" si="0"/>
        <v>5.428571428571429</v>
      </c>
    </row>
    <row r="60" spans="1:6" ht="23.25" customHeight="1">
      <c r="A60" s="1"/>
      <c r="B60" s="38" t="s">
        <v>131</v>
      </c>
      <c r="C60" s="3">
        <v>2600000</v>
      </c>
      <c r="D60" s="3">
        <v>2600000</v>
      </c>
      <c r="E60" s="3">
        <v>0</v>
      </c>
      <c r="F60" s="37">
        <f t="shared" si="0"/>
        <v>0</v>
      </c>
    </row>
    <row r="61" spans="1:6" ht="12.75">
      <c r="A61" s="1"/>
      <c r="B61" s="2" t="s">
        <v>14</v>
      </c>
      <c r="C61" s="3"/>
      <c r="D61" s="3"/>
      <c r="E61" s="3"/>
      <c r="F61" s="37"/>
    </row>
    <row r="62" spans="1:6" ht="15" customHeight="1">
      <c r="A62" s="1" t="s">
        <v>132</v>
      </c>
      <c r="B62" s="2" t="s">
        <v>124</v>
      </c>
      <c r="C62" s="3">
        <v>2600000</v>
      </c>
      <c r="D62" s="3">
        <v>2600000</v>
      </c>
      <c r="E62" s="3">
        <v>0</v>
      </c>
      <c r="F62" s="37">
        <f t="shared" si="0"/>
        <v>0</v>
      </c>
    </row>
    <row r="63" spans="1:6" ht="17.25" customHeight="1">
      <c r="A63" s="28" t="s">
        <v>29</v>
      </c>
      <c r="B63" s="12" t="s">
        <v>24</v>
      </c>
      <c r="C63" s="13">
        <v>403368</v>
      </c>
      <c r="D63" s="13">
        <v>485783</v>
      </c>
      <c r="E63" s="13">
        <f>E64+E68+E71+E74</f>
        <v>509760</v>
      </c>
      <c r="F63" s="37">
        <f t="shared" si="0"/>
        <v>1.0493574291401717</v>
      </c>
    </row>
    <row r="64" spans="1:6" ht="23.25" customHeight="1">
      <c r="A64" s="1"/>
      <c r="B64" s="38" t="s">
        <v>133</v>
      </c>
      <c r="C64" s="3">
        <v>274274</v>
      </c>
      <c r="D64" s="3">
        <v>274274</v>
      </c>
      <c r="E64" s="3">
        <v>200000</v>
      </c>
      <c r="F64" s="37">
        <f t="shared" si="0"/>
        <v>0.7291978094897803</v>
      </c>
    </row>
    <row r="65" spans="1:6" ht="12.75">
      <c r="A65" s="1"/>
      <c r="B65" s="2" t="s">
        <v>14</v>
      </c>
      <c r="C65" s="3"/>
      <c r="D65" s="3"/>
      <c r="E65" s="3"/>
      <c r="F65" s="37"/>
    </row>
    <row r="66" spans="1:6" ht="13.5" customHeight="1">
      <c r="A66" s="1" t="s">
        <v>114</v>
      </c>
      <c r="B66" s="2" t="s">
        <v>115</v>
      </c>
      <c r="C66" s="3">
        <v>224274</v>
      </c>
      <c r="D66" s="3">
        <v>224274</v>
      </c>
      <c r="E66" s="3">
        <v>200000</v>
      </c>
      <c r="F66" s="37">
        <f t="shared" si="0"/>
        <v>0.8917663215531002</v>
      </c>
    </row>
    <row r="67" spans="1:6" ht="14.25" customHeight="1">
      <c r="A67" s="1" t="s">
        <v>123</v>
      </c>
      <c r="B67" s="2" t="s">
        <v>124</v>
      </c>
      <c r="C67" s="3">
        <v>50000</v>
      </c>
      <c r="D67" s="3">
        <v>50000</v>
      </c>
      <c r="E67" s="3">
        <v>0</v>
      </c>
      <c r="F67" s="37">
        <f t="shared" si="0"/>
        <v>0</v>
      </c>
    </row>
    <row r="68" spans="1:6" ht="25.5" customHeight="1">
      <c r="A68" s="1"/>
      <c r="B68" s="38" t="s">
        <v>134</v>
      </c>
      <c r="C68" s="3">
        <v>16594</v>
      </c>
      <c r="D68" s="3">
        <v>16594</v>
      </c>
      <c r="E68" s="3">
        <v>14160</v>
      </c>
      <c r="F68" s="37">
        <f t="shared" si="0"/>
        <v>0.853320477280945</v>
      </c>
    </row>
    <row r="69" spans="2:6" ht="12.75">
      <c r="B69" s="40" t="s">
        <v>14</v>
      </c>
      <c r="C69" s="3"/>
      <c r="F69" s="37"/>
    </row>
    <row r="70" spans="1:6" ht="12.75">
      <c r="A70" s="41" t="s">
        <v>114</v>
      </c>
      <c r="B70" s="40" t="s">
        <v>115</v>
      </c>
      <c r="C70" s="3">
        <v>16594</v>
      </c>
      <c r="D70" s="42">
        <v>16594</v>
      </c>
      <c r="E70" s="42">
        <v>14160</v>
      </c>
      <c r="F70" s="37">
        <f t="shared" si="0"/>
        <v>0.853320477280945</v>
      </c>
    </row>
    <row r="71" spans="2:6" ht="22.5" customHeight="1">
      <c r="B71" s="43" t="s">
        <v>135</v>
      </c>
      <c r="C71" s="17">
        <v>55000</v>
      </c>
      <c r="D71" s="17">
        <v>127415</v>
      </c>
      <c r="E71" s="17">
        <f>E73</f>
        <v>200000</v>
      </c>
      <c r="F71" s="44">
        <f t="shared" si="0"/>
        <v>1.5696739002472235</v>
      </c>
    </row>
    <row r="72" spans="2:6" ht="12.75">
      <c r="B72" s="40" t="s">
        <v>14</v>
      </c>
      <c r="C72" s="3"/>
      <c r="D72" s="41"/>
      <c r="E72" s="41"/>
      <c r="F72" s="37"/>
    </row>
    <row r="73" spans="1:6" ht="12.75">
      <c r="A73" s="41" t="s">
        <v>114</v>
      </c>
      <c r="B73" s="40" t="s">
        <v>115</v>
      </c>
      <c r="C73" s="3">
        <v>55000</v>
      </c>
      <c r="D73" s="42">
        <v>127415</v>
      </c>
      <c r="E73" s="42">
        <v>200000</v>
      </c>
      <c r="F73" s="37">
        <f t="shared" si="0"/>
        <v>1.5696739002472235</v>
      </c>
    </row>
    <row r="74" spans="1:6" ht="12.75">
      <c r="A74" s="41"/>
      <c r="B74" s="45" t="s">
        <v>136</v>
      </c>
      <c r="C74" s="3">
        <v>57500</v>
      </c>
      <c r="D74" s="42">
        <v>67500</v>
      </c>
      <c r="E74" s="42">
        <v>95600</v>
      </c>
      <c r="F74" s="37">
        <f t="shared" si="0"/>
        <v>1.4162962962962964</v>
      </c>
    </row>
    <row r="75" spans="1:6" ht="12.75">
      <c r="A75" s="41"/>
      <c r="B75" s="40" t="s">
        <v>14</v>
      </c>
      <c r="C75" s="3"/>
      <c r="D75" s="42"/>
      <c r="E75" s="42"/>
      <c r="F75" s="37"/>
    </row>
    <row r="76" spans="1:6" ht="12.75">
      <c r="A76" s="41" t="s">
        <v>114</v>
      </c>
      <c r="B76" s="40" t="s">
        <v>115</v>
      </c>
      <c r="C76" s="42">
        <v>57500</v>
      </c>
      <c r="D76" s="42">
        <v>67500</v>
      </c>
      <c r="E76" s="42">
        <v>95600</v>
      </c>
      <c r="F76" s="37">
        <f>+E76/D76</f>
        <v>1.4162962962962964</v>
      </c>
    </row>
    <row r="77" spans="1:6" ht="12.75">
      <c r="A77" s="46" t="s">
        <v>36</v>
      </c>
      <c r="B77" s="47" t="s">
        <v>30</v>
      </c>
      <c r="C77" s="48">
        <v>6658277</v>
      </c>
      <c r="D77" s="48">
        <v>6328665</v>
      </c>
      <c r="E77" s="48">
        <f>E78+E85+E89+E94+E99</f>
        <v>5562024</v>
      </c>
      <c r="F77" s="37">
        <f>+E77/D77</f>
        <v>0.878862129690859</v>
      </c>
    </row>
    <row r="78" spans="2:6" ht="12.75">
      <c r="B78" s="45" t="s">
        <v>137</v>
      </c>
      <c r="C78" s="42">
        <v>334410</v>
      </c>
      <c r="D78" s="42">
        <v>334410</v>
      </c>
      <c r="E78" s="42">
        <f>E80+E82</f>
        <v>333570</v>
      </c>
      <c r="F78" s="37">
        <f>+E78/D78</f>
        <v>0.9974881133937382</v>
      </c>
    </row>
    <row r="79" spans="2:6" ht="12.75">
      <c r="B79" s="40" t="s">
        <v>14</v>
      </c>
      <c r="C79" s="41"/>
      <c r="D79" s="41"/>
      <c r="E79" s="41"/>
      <c r="F79" s="37"/>
    </row>
    <row r="80" spans="1:6" ht="12.75">
      <c r="A80" s="41" t="s">
        <v>114</v>
      </c>
      <c r="B80" s="40" t="s">
        <v>115</v>
      </c>
      <c r="C80" s="42">
        <v>334410</v>
      </c>
      <c r="D80" s="42">
        <v>334410</v>
      </c>
      <c r="E80" s="42">
        <v>330020</v>
      </c>
      <c r="F80" s="37">
        <f aca="true" t="shared" si="1" ref="F80:F143">+E80/D80</f>
        <v>0.9868724021410843</v>
      </c>
    </row>
    <row r="81" spans="1:6" ht="12.75">
      <c r="A81" s="41"/>
      <c r="B81" s="40" t="s">
        <v>138</v>
      </c>
      <c r="C81" s="42">
        <v>296825</v>
      </c>
      <c r="D81" s="42">
        <v>296825</v>
      </c>
      <c r="E81" s="42">
        <v>295248</v>
      </c>
      <c r="F81" s="37">
        <f t="shared" si="1"/>
        <v>0.9946871051966647</v>
      </c>
    </row>
    <row r="82" spans="1:6" ht="12.75">
      <c r="A82" s="41" t="s">
        <v>123</v>
      </c>
      <c r="B82" s="40" t="s">
        <v>124</v>
      </c>
      <c r="C82" s="42">
        <v>0</v>
      </c>
      <c r="D82" s="42">
        <v>0</v>
      </c>
      <c r="E82" s="42">
        <v>3550</v>
      </c>
      <c r="F82" s="37">
        <v>0</v>
      </c>
    </row>
    <row r="83" spans="1:6" ht="12.75">
      <c r="A83" s="41"/>
      <c r="B83" s="40" t="s">
        <v>139</v>
      </c>
      <c r="C83" s="42">
        <v>206354</v>
      </c>
      <c r="D83" s="42">
        <v>206354</v>
      </c>
      <c r="E83" s="42">
        <v>198303</v>
      </c>
      <c r="F83" s="37">
        <f t="shared" si="1"/>
        <v>0.9609845217441871</v>
      </c>
    </row>
    <row r="84" spans="1:6" ht="12.75">
      <c r="A84" s="41"/>
      <c r="B84" s="40" t="s">
        <v>140</v>
      </c>
      <c r="C84" s="42">
        <v>128056</v>
      </c>
      <c r="D84" s="42">
        <v>128056</v>
      </c>
      <c r="E84" s="42">
        <v>135267</v>
      </c>
      <c r="F84" s="37">
        <f t="shared" si="1"/>
        <v>1.0563113013056789</v>
      </c>
    </row>
    <row r="85" spans="1:6" ht="12.75">
      <c r="A85" s="41"/>
      <c r="B85" s="45" t="s">
        <v>141</v>
      </c>
      <c r="C85" s="42">
        <v>170000</v>
      </c>
      <c r="D85" s="42">
        <v>170000</v>
      </c>
      <c r="E85" s="42">
        <v>86000</v>
      </c>
      <c r="F85" s="37">
        <f t="shared" si="1"/>
        <v>0.5058823529411764</v>
      </c>
    </row>
    <row r="86" spans="1:6" ht="12.75">
      <c r="A86" s="41"/>
      <c r="B86" s="40" t="s">
        <v>14</v>
      </c>
      <c r="C86" s="41"/>
      <c r="D86" s="41"/>
      <c r="E86" s="41"/>
      <c r="F86" s="37"/>
    </row>
    <row r="87" spans="1:6" ht="11.25" customHeight="1">
      <c r="A87" s="41" t="s">
        <v>114</v>
      </c>
      <c r="B87" s="40" t="s">
        <v>115</v>
      </c>
      <c r="C87" s="42">
        <v>80000</v>
      </c>
      <c r="D87" s="42">
        <v>170000</v>
      </c>
      <c r="E87" s="42">
        <v>86000</v>
      </c>
      <c r="F87" s="37">
        <f t="shared" si="1"/>
        <v>0.5058823529411764</v>
      </c>
    </row>
    <row r="88" spans="1:6" ht="12.75" customHeight="1">
      <c r="A88" s="41" t="s">
        <v>123</v>
      </c>
      <c r="B88" s="40" t="s">
        <v>124</v>
      </c>
      <c r="C88" s="42">
        <v>90000</v>
      </c>
      <c r="D88" s="42">
        <v>0</v>
      </c>
      <c r="E88" s="42">
        <v>0</v>
      </c>
      <c r="F88" s="37"/>
    </row>
    <row r="89" spans="1:6" ht="22.5">
      <c r="A89" s="41"/>
      <c r="B89" s="43" t="s">
        <v>142</v>
      </c>
      <c r="C89" s="42">
        <v>360288</v>
      </c>
      <c r="D89" s="42">
        <v>338805</v>
      </c>
      <c r="E89" s="42">
        <v>340000</v>
      </c>
      <c r="F89" s="44">
        <f t="shared" si="1"/>
        <v>1.0035271026106463</v>
      </c>
    </row>
    <row r="90" spans="1:6" ht="12.75">
      <c r="A90" s="41"/>
      <c r="B90" s="40" t="s">
        <v>14</v>
      </c>
      <c r="C90" s="41"/>
      <c r="D90" s="41"/>
      <c r="E90" s="41"/>
      <c r="F90" s="37"/>
    </row>
    <row r="91" spans="1:6" ht="12.75">
      <c r="A91" s="41" t="s">
        <v>114</v>
      </c>
      <c r="B91" s="40" t="s">
        <v>115</v>
      </c>
      <c r="C91" s="42">
        <v>360288</v>
      </c>
      <c r="D91" s="42">
        <v>338805</v>
      </c>
      <c r="E91" s="42">
        <v>340000</v>
      </c>
      <c r="F91" s="37">
        <f t="shared" si="1"/>
        <v>1.0035271026106463</v>
      </c>
    </row>
    <row r="92" spans="1:6" ht="12.75">
      <c r="A92" s="41"/>
      <c r="B92" s="40" t="s">
        <v>14</v>
      </c>
      <c r="C92" s="41"/>
      <c r="D92" s="41"/>
      <c r="E92" s="41"/>
      <c r="F92" s="37"/>
    </row>
    <row r="93" spans="1:6" ht="13.5" customHeight="1">
      <c r="A93" s="41"/>
      <c r="B93" s="40" t="s">
        <v>126</v>
      </c>
      <c r="C93" s="42">
        <v>60488</v>
      </c>
      <c r="D93" s="42">
        <v>47070</v>
      </c>
      <c r="E93" s="42">
        <v>0</v>
      </c>
      <c r="F93" s="44">
        <f t="shared" si="1"/>
        <v>0</v>
      </c>
    </row>
    <row r="94" spans="1:6" ht="22.5">
      <c r="A94" s="41"/>
      <c r="B94" s="43" t="s">
        <v>143</v>
      </c>
      <c r="C94" s="42">
        <v>5769579</v>
      </c>
      <c r="D94" s="42">
        <v>5461450</v>
      </c>
      <c r="E94" s="42">
        <f>E96+E98</f>
        <v>4722954</v>
      </c>
      <c r="F94" s="44">
        <f t="shared" si="1"/>
        <v>0.8647802323558762</v>
      </c>
    </row>
    <row r="95" spans="1:6" ht="12.75">
      <c r="A95" s="41"/>
      <c r="B95" s="49" t="s">
        <v>14</v>
      </c>
      <c r="C95" s="48"/>
      <c r="D95" s="48"/>
      <c r="E95" s="48"/>
      <c r="F95" s="37"/>
    </row>
    <row r="96" spans="1:6" ht="12.75">
      <c r="A96" s="41" t="s">
        <v>132</v>
      </c>
      <c r="B96" s="40" t="s">
        <v>115</v>
      </c>
      <c r="C96" s="42">
        <v>5014579</v>
      </c>
      <c r="D96" s="42">
        <v>5097450</v>
      </c>
      <c r="E96" s="42">
        <v>4635205</v>
      </c>
      <c r="F96" s="37">
        <f t="shared" si="1"/>
        <v>0.9093183846825373</v>
      </c>
    </row>
    <row r="97" spans="1:6" ht="12.75">
      <c r="A97" s="41"/>
      <c r="B97" s="40" t="s">
        <v>130</v>
      </c>
      <c r="C97" s="42">
        <v>3548222</v>
      </c>
      <c r="D97" s="42">
        <v>3516428</v>
      </c>
      <c r="E97" s="42">
        <v>3602462</v>
      </c>
      <c r="F97" s="37">
        <f t="shared" si="1"/>
        <v>1.0244663050117904</v>
      </c>
    </row>
    <row r="98" spans="1:6" ht="12.75">
      <c r="A98" s="41" t="s">
        <v>123</v>
      </c>
      <c r="B98" s="40" t="s">
        <v>124</v>
      </c>
      <c r="C98" s="42">
        <v>755000</v>
      </c>
      <c r="D98" s="42">
        <v>364000</v>
      </c>
      <c r="E98" s="42">
        <v>87749</v>
      </c>
      <c r="F98" s="37">
        <f t="shared" si="1"/>
        <v>0.2410686813186813</v>
      </c>
    </row>
    <row r="99" spans="2:6" ht="12.75">
      <c r="B99" s="45" t="s">
        <v>144</v>
      </c>
      <c r="C99" s="42">
        <v>24000</v>
      </c>
      <c r="D99" s="42">
        <v>24000</v>
      </c>
      <c r="E99" s="42">
        <v>79500</v>
      </c>
      <c r="F99" s="37">
        <f t="shared" si="1"/>
        <v>3.3125</v>
      </c>
    </row>
    <row r="100" spans="2:6" ht="12.75">
      <c r="B100" s="40" t="s">
        <v>14</v>
      </c>
      <c r="C100" s="41"/>
      <c r="D100" s="41"/>
      <c r="E100" s="41"/>
      <c r="F100" s="37"/>
    </row>
    <row r="101" spans="1:6" ht="12.75">
      <c r="A101" s="41" t="s">
        <v>114</v>
      </c>
      <c r="B101" s="40" t="s">
        <v>115</v>
      </c>
      <c r="C101" s="42">
        <v>24000</v>
      </c>
      <c r="D101" s="42">
        <v>24000</v>
      </c>
      <c r="E101" s="42">
        <v>79500</v>
      </c>
      <c r="F101" s="37">
        <f t="shared" si="1"/>
        <v>3.3125</v>
      </c>
    </row>
    <row r="102" spans="1:6" ht="12.75">
      <c r="A102" s="41"/>
      <c r="B102" s="40" t="s">
        <v>126</v>
      </c>
      <c r="C102" s="42">
        <v>0</v>
      </c>
      <c r="D102" s="42">
        <v>0</v>
      </c>
      <c r="E102" s="42">
        <v>31500</v>
      </c>
      <c r="F102" s="37">
        <v>0</v>
      </c>
    </row>
    <row r="103" spans="1:6" ht="13.5" customHeight="1">
      <c r="A103" s="41"/>
      <c r="B103" s="40"/>
      <c r="C103" s="41"/>
      <c r="D103" s="41"/>
      <c r="E103" s="41"/>
      <c r="F103" s="37"/>
    </row>
    <row r="104" spans="1:6" ht="33.75">
      <c r="A104" s="50" t="s">
        <v>39</v>
      </c>
      <c r="B104" s="51" t="s">
        <v>145</v>
      </c>
      <c r="C104" s="48">
        <v>6200</v>
      </c>
      <c r="D104" s="48">
        <v>105062</v>
      </c>
      <c r="E104" s="48">
        <f>E106+E110+E114</f>
        <v>6200</v>
      </c>
      <c r="F104" s="44">
        <f t="shared" si="1"/>
        <v>0.05901277340998649</v>
      </c>
    </row>
    <row r="105" spans="1:6" ht="12.75" customHeight="1">
      <c r="A105" s="41"/>
      <c r="B105" s="40" t="s">
        <v>14</v>
      </c>
      <c r="C105" s="41"/>
      <c r="D105" s="41"/>
      <c r="E105" s="41"/>
      <c r="F105" s="37"/>
    </row>
    <row r="106" spans="1:6" ht="22.5">
      <c r="A106" s="41"/>
      <c r="B106" s="43" t="s">
        <v>146</v>
      </c>
      <c r="C106" s="42">
        <v>6200</v>
      </c>
      <c r="D106" s="42">
        <v>6200</v>
      </c>
      <c r="E106" s="42">
        <v>6200</v>
      </c>
      <c r="F106" s="44">
        <f t="shared" si="1"/>
        <v>1</v>
      </c>
    </row>
    <row r="107" spans="1:6" ht="12.75">
      <c r="A107" s="41"/>
      <c r="B107" s="49" t="s">
        <v>14</v>
      </c>
      <c r="C107" s="42"/>
      <c r="D107" s="42"/>
      <c r="E107" s="42"/>
      <c r="F107" s="37"/>
    </row>
    <row r="108" spans="1:6" ht="12.75">
      <c r="A108" s="41" t="s">
        <v>114</v>
      </c>
      <c r="B108" s="40" t="s">
        <v>115</v>
      </c>
      <c r="C108" s="42">
        <v>6200</v>
      </c>
      <c r="D108" s="42">
        <v>6200</v>
      </c>
      <c r="E108" s="42">
        <v>6200</v>
      </c>
      <c r="F108" s="37">
        <f t="shared" si="1"/>
        <v>1</v>
      </c>
    </row>
    <row r="109" spans="1:6" ht="12.75">
      <c r="A109" s="41"/>
      <c r="B109" s="40" t="s">
        <v>130</v>
      </c>
      <c r="C109" s="41">
        <v>460</v>
      </c>
      <c r="D109" s="41">
        <v>460</v>
      </c>
      <c r="E109" s="41">
        <v>460</v>
      </c>
      <c r="F109" s="37">
        <f t="shared" si="1"/>
        <v>1</v>
      </c>
    </row>
    <row r="110" spans="1:6" ht="12.75">
      <c r="A110" s="41"/>
      <c r="B110" s="45" t="s">
        <v>147</v>
      </c>
      <c r="C110" s="41"/>
      <c r="D110" s="42">
        <v>51222</v>
      </c>
      <c r="E110" s="41">
        <v>0</v>
      </c>
      <c r="F110" s="37">
        <f t="shared" si="1"/>
        <v>0</v>
      </c>
    </row>
    <row r="111" spans="1:6" ht="12.75">
      <c r="A111" s="41"/>
      <c r="B111" s="40" t="s">
        <v>14</v>
      </c>
      <c r="C111" s="41"/>
      <c r="D111" s="42"/>
      <c r="E111" s="41"/>
      <c r="F111" s="37"/>
    </row>
    <row r="112" spans="1:6" ht="12.75">
      <c r="A112" s="41" t="s">
        <v>114</v>
      </c>
      <c r="B112" s="40" t="s">
        <v>115</v>
      </c>
      <c r="C112" s="41">
        <v>0</v>
      </c>
      <c r="D112" s="42">
        <v>51222</v>
      </c>
      <c r="E112" s="41">
        <v>0</v>
      </c>
      <c r="F112" s="37">
        <f t="shared" si="1"/>
        <v>0</v>
      </c>
    </row>
    <row r="113" spans="1:6" ht="12.75" customHeight="1">
      <c r="A113" s="41"/>
      <c r="B113" s="40" t="s">
        <v>130</v>
      </c>
      <c r="C113" s="41">
        <v>0</v>
      </c>
      <c r="D113" s="42">
        <v>1434</v>
      </c>
      <c r="E113" s="41">
        <v>0</v>
      </c>
      <c r="F113" s="37">
        <f t="shared" si="1"/>
        <v>0</v>
      </c>
    </row>
    <row r="114" spans="1:6" ht="12.75">
      <c r="A114" s="41"/>
      <c r="B114" s="43" t="s">
        <v>148</v>
      </c>
      <c r="C114" s="41">
        <v>0</v>
      </c>
      <c r="D114" s="42">
        <v>47640</v>
      </c>
      <c r="E114" s="42">
        <v>0</v>
      </c>
      <c r="F114" s="37">
        <f t="shared" si="1"/>
        <v>0</v>
      </c>
    </row>
    <row r="115" spans="1:6" ht="12.75">
      <c r="A115" s="41"/>
      <c r="B115" s="40" t="s">
        <v>14</v>
      </c>
      <c r="C115" s="41"/>
      <c r="D115" s="41"/>
      <c r="E115" s="41"/>
      <c r="F115" s="37"/>
    </row>
    <row r="116" spans="1:6" ht="12.75">
      <c r="A116" s="41" t="s">
        <v>114</v>
      </c>
      <c r="B116" s="40" t="s">
        <v>115</v>
      </c>
      <c r="C116" s="41">
        <v>0</v>
      </c>
      <c r="D116" s="42">
        <v>47640</v>
      </c>
      <c r="E116" s="42">
        <v>0</v>
      </c>
      <c r="F116" s="37">
        <f t="shared" si="1"/>
        <v>0</v>
      </c>
    </row>
    <row r="117" spans="1:6" ht="12.75">
      <c r="A117" s="41"/>
      <c r="B117" s="40" t="s">
        <v>130</v>
      </c>
      <c r="C117" s="41">
        <v>0</v>
      </c>
      <c r="D117" s="42">
        <v>1408</v>
      </c>
      <c r="E117" s="42">
        <v>0</v>
      </c>
      <c r="F117" s="37">
        <f t="shared" si="1"/>
        <v>0</v>
      </c>
    </row>
    <row r="118" spans="1:6" ht="13.5" customHeight="1">
      <c r="A118" s="41"/>
      <c r="B118" s="40"/>
      <c r="C118" s="41"/>
      <c r="D118" s="42"/>
      <c r="E118" s="41"/>
      <c r="F118" s="37"/>
    </row>
    <row r="119" spans="1:6" ht="22.5">
      <c r="A119" s="50" t="s">
        <v>42</v>
      </c>
      <c r="B119" s="51" t="s">
        <v>40</v>
      </c>
      <c r="C119" s="48">
        <v>1419880</v>
      </c>
      <c r="D119" s="48">
        <v>1426380</v>
      </c>
      <c r="E119" s="48">
        <f>E121+E126+E129+E136+E140</f>
        <v>1107185</v>
      </c>
      <c r="F119" s="44">
        <f t="shared" si="1"/>
        <v>0.7762202218202723</v>
      </c>
    </row>
    <row r="120" spans="1:6" ht="12.75">
      <c r="A120" s="41"/>
      <c r="B120" s="40" t="s">
        <v>14</v>
      </c>
      <c r="C120" s="41"/>
      <c r="D120" s="41"/>
      <c r="E120" s="41"/>
      <c r="F120" s="37"/>
    </row>
    <row r="121" spans="1:6" ht="12.75">
      <c r="A121" s="41"/>
      <c r="B121" s="45" t="s">
        <v>149</v>
      </c>
      <c r="C121" s="42">
        <v>153112</v>
      </c>
      <c r="D121" s="42">
        <v>73000</v>
      </c>
      <c r="E121" s="42">
        <v>0</v>
      </c>
      <c r="F121" s="37">
        <f t="shared" si="1"/>
        <v>0</v>
      </c>
    </row>
    <row r="122" spans="1:6" ht="12.75">
      <c r="A122" s="41"/>
      <c r="B122" s="40" t="s">
        <v>14</v>
      </c>
      <c r="C122" s="41"/>
      <c r="D122" s="41"/>
      <c r="E122" s="41"/>
      <c r="F122" s="37"/>
    </row>
    <row r="123" spans="1:6" ht="12.75">
      <c r="A123" s="41" t="s">
        <v>114</v>
      </c>
      <c r="B123" s="40" t="s">
        <v>115</v>
      </c>
      <c r="C123" s="42">
        <v>123112</v>
      </c>
      <c r="D123" s="42">
        <v>73000</v>
      </c>
      <c r="E123" s="42">
        <v>0</v>
      </c>
      <c r="F123" s="37">
        <f t="shared" si="1"/>
        <v>0</v>
      </c>
    </row>
    <row r="124" spans="1:6" ht="12.75">
      <c r="A124" s="41"/>
      <c r="B124" s="40" t="s">
        <v>130</v>
      </c>
      <c r="C124" s="42">
        <v>120000</v>
      </c>
      <c r="D124" s="42">
        <v>73000</v>
      </c>
      <c r="E124" s="42">
        <v>0</v>
      </c>
      <c r="F124" s="37">
        <f t="shared" si="1"/>
        <v>0</v>
      </c>
    </row>
    <row r="125" spans="1:6" ht="12.75">
      <c r="A125" s="41" t="s">
        <v>123</v>
      </c>
      <c r="B125" s="40" t="s">
        <v>150</v>
      </c>
      <c r="C125" s="42">
        <v>30000</v>
      </c>
      <c r="D125" s="42">
        <v>0</v>
      </c>
      <c r="E125" s="42">
        <v>0</v>
      </c>
      <c r="F125" s="37"/>
    </row>
    <row r="126" spans="1:6" ht="12.75">
      <c r="A126" s="41"/>
      <c r="B126" s="45" t="s">
        <v>151</v>
      </c>
      <c r="C126" s="42">
        <v>0</v>
      </c>
      <c r="D126" s="42">
        <v>78040</v>
      </c>
      <c r="E126" s="42">
        <v>0</v>
      </c>
      <c r="F126" s="37">
        <f t="shared" si="1"/>
        <v>0</v>
      </c>
    </row>
    <row r="127" spans="1:6" ht="12.75">
      <c r="A127" s="41" t="s">
        <v>114</v>
      </c>
      <c r="B127" s="40" t="s">
        <v>115</v>
      </c>
      <c r="C127" s="42">
        <v>0</v>
      </c>
      <c r="D127" s="42">
        <v>1040</v>
      </c>
      <c r="E127" s="42">
        <v>0</v>
      </c>
      <c r="F127" s="37">
        <f t="shared" si="1"/>
        <v>0</v>
      </c>
    </row>
    <row r="128" spans="1:6" ht="12.75">
      <c r="A128" s="41" t="s">
        <v>123</v>
      </c>
      <c r="B128" s="40" t="s">
        <v>150</v>
      </c>
      <c r="C128" s="42">
        <v>0</v>
      </c>
      <c r="D128" s="42">
        <v>77000</v>
      </c>
      <c r="E128" s="42">
        <v>0</v>
      </c>
      <c r="F128" s="37">
        <f t="shared" si="1"/>
        <v>0</v>
      </c>
    </row>
    <row r="129" spans="1:6" ht="12.75">
      <c r="A129" s="41"/>
      <c r="B129" s="45" t="s">
        <v>152</v>
      </c>
      <c r="C129" s="42">
        <v>365795</v>
      </c>
      <c r="D129" s="42">
        <v>372295</v>
      </c>
      <c r="E129" s="42">
        <v>379300</v>
      </c>
      <c r="F129" s="37">
        <f t="shared" si="1"/>
        <v>1.0188157240897675</v>
      </c>
    </row>
    <row r="130" spans="1:6" ht="12.75">
      <c r="A130" s="41"/>
      <c r="B130" s="40" t="s">
        <v>14</v>
      </c>
      <c r="C130" s="41"/>
      <c r="D130" s="41"/>
      <c r="E130" s="41"/>
      <c r="F130" s="37"/>
    </row>
    <row r="131" spans="1:6" ht="12.75">
      <c r="A131" s="41" t="s">
        <v>114</v>
      </c>
      <c r="B131" s="40" t="s">
        <v>115</v>
      </c>
      <c r="C131" s="42">
        <v>353795</v>
      </c>
      <c r="D131" s="42">
        <v>360295</v>
      </c>
      <c r="E131" s="42">
        <v>379300</v>
      </c>
      <c r="F131" s="37">
        <f t="shared" si="1"/>
        <v>1.0527484422487128</v>
      </c>
    </row>
    <row r="132" spans="1:6" ht="12.75">
      <c r="A132" s="41"/>
      <c r="B132" s="40" t="s">
        <v>130</v>
      </c>
      <c r="C132" s="42">
        <v>1620</v>
      </c>
      <c r="D132" s="42">
        <v>1620</v>
      </c>
      <c r="E132" s="42">
        <v>2200</v>
      </c>
      <c r="F132" s="37">
        <f t="shared" si="1"/>
        <v>1.3580246913580247</v>
      </c>
    </row>
    <row r="133" spans="1:6" ht="12.75">
      <c r="A133" s="41"/>
      <c r="B133" s="40" t="s">
        <v>153</v>
      </c>
      <c r="C133" s="42">
        <v>36175</v>
      </c>
      <c r="D133" s="42">
        <v>42675</v>
      </c>
      <c r="E133" s="42">
        <v>0</v>
      </c>
      <c r="F133" s="37">
        <f t="shared" si="1"/>
        <v>0</v>
      </c>
    </row>
    <row r="134" spans="1:6" ht="12.75">
      <c r="A134" s="41"/>
      <c r="B134" s="40" t="s">
        <v>118</v>
      </c>
      <c r="C134" s="42">
        <v>10000</v>
      </c>
      <c r="D134" s="42">
        <v>10000</v>
      </c>
      <c r="E134" s="42">
        <v>10000</v>
      </c>
      <c r="F134" s="37">
        <f t="shared" si="1"/>
        <v>1</v>
      </c>
    </row>
    <row r="135" spans="1:6" ht="12.75">
      <c r="A135" s="41" t="s">
        <v>123</v>
      </c>
      <c r="B135" s="40" t="s">
        <v>150</v>
      </c>
      <c r="C135" s="42">
        <v>12000</v>
      </c>
      <c r="D135" s="42">
        <v>12000</v>
      </c>
      <c r="E135" s="42">
        <v>0</v>
      </c>
      <c r="F135" s="37">
        <f t="shared" si="1"/>
        <v>0</v>
      </c>
    </row>
    <row r="136" spans="1:6" ht="12.75">
      <c r="A136" s="41"/>
      <c r="B136" s="45" t="s">
        <v>154</v>
      </c>
      <c r="C136" s="42">
        <v>42873</v>
      </c>
      <c r="D136" s="42">
        <v>44945</v>
      </c>
      <c r="E136" s="42">
        <v>42885</v>
      </c>
      <c r="F136" s="37">
        <f t="shared" si="1"/>
        <v>0.9541662031371676</v>
      </c>
    </row>
    <row r="137" spans="1:6" ht="12.75">
      <c r="A137" s="41"/>
      <c r="B137" s="40" t="s">
        <v>14</v>
      </c>
      <c r="C137" s="41"/>
      <c r="D137" s="41"/>
      <c r="E137" s="41"/>
      <c r="F137" s="37"/>
    </row>
    <row r="138" spans="1:6" ht="12.75">
      <c r="A138" s="41" t="s">
        <v>114</v>
      </c>
      <c r="B138" s="40" t="s">
        <v>115</v>
      </c>
      <c r="C138" s="42">
        <v>42873</v>
      </c>
      <c r="D138" s="42">
        <v>44945</v>
      </c>
      <c r="E138" s="42">
        <v>42885</v>
      </c>
      <c r="F138" s="37">
        <f t="shared" si="1"/>
        <v>0.9541662031371676</v>
      </c>
    </row>
    <row r="139" spans="1:6" ht="12.75">
      <c r="A139" s="41"/>
      <c r="B139" s="40" t="s">
        <v>138</v>
      </c>
      <c r="C139" s="42">
        <v>35926</v>
      </c>
      <c r="D139" s="42">
        <v>35926</v>
      </c>
      <c r="E139" s="42">
        <v>37211</v>
      </c>
      <c r="F139" s="37">
        <f t="shared" si="1"/>
        <v>1.0357679674887268</v>
      </c>
    </row>
    <row r="140" spans="1:6" ht="12.75">
      <c r="A140" s="41"/>
      <c r="B140" s="45" t="s">
        <v>155</v>
      </c>
      <c r="C140" s="42">
        <v>858100</v>
      </c>
      <c r="D140" s="42">
        <v>858100</v>
      </c>
      <c r="E140" s="42">
        <v>685000</v>
      </c>
      <c r="F140" s="37">
        <f t="shared" si="1"/>
        <v>0.7982752592937886</v>
      </c>
    </row>
    <row r="141" spans="1:6" ht="12.75">
      <c r="A141" s="41"/>
      <c r="B141" s="40" t="s">
        <v>14</v>
      </c>
      <c r="C141" s="41"/>
      <c r="D141" s="41"/>
      <c r="E141" s="41"/>
      <c r="F141" s="37"/>
    </row>
    <row r="142" spans="1:6" ht="12.75">
      <c r="A142" s="41" t="s">
        <v>114</v>
      </c>
      <c r="B142" s="40" t="s">
        <v>115</v>
      </c>
      <c r="C142" s="42">
        <v>708100</v>
      </c>
      <c r="D142" s="42">
        <v>675100</v>
      </c>
      <c r="E142" s="42">
        <v>685000</v>
      </c>
      <c r="F142" s="37">
        <f t="shared" si="1"/>
        <v>1.014664494149015</v>
      </c>
    </row>
    <row r="143" spans="1:6" ht="12.75">
      <c r="A143" s="41"/>
      <c r="B143" s="40" t="s">
        <v>138</v>
      </c>
      <c r="C143" s="42">
        <v>593556</v>
      </c>
      <c r="D143" s="42">
        <v>565779</v>
      </c>
      <c r="E143" s="42">
        <v>621927</v>
      </c>
      <c r="F143" s="37">
        <f t="shared" si="1"/>
        <v>1.0992401626783603</v>
      </c>
    </row>
    <row r="144" spans="1:6" ht="12.75">
      <c r="A144" s="41" t="s">
        <v>123</v>
      </c>
      <c r="B144" s="40" t="s">
        <v>150</v>
      </c>
      <c r="C144" s="42">
        <v>150000</v>
      </c>
      <c r="D144" s="42">
        <v>183000</v>
      </c>
      <c r="E144" s="41">
        <v>0</v>
      </c>
      <c r="F144" s="37">
        <f>+E144/D144</f>
        <v>0</v>
      </c>
    </row>
    <row r="145" spans="1:6" ht="13.5" customHeight="1">
      <c r="A145" s="41"/>
      <c r="B145" s="40"/>
      <c r="C145" s="42"/>
      <c r="D145" s="41"/>
      <c r="E145" s="41"/>
      <c r="F145" s="37"/>
    </row>
    <row r="146" spans="1:6" ht="42.75" customHeight="1">
      <c r="A146" s="50" t="s">
        <v>61</v>
      </c>
      <c r="B146" s="51" t="s">
        <v>156</v>
      </c>
      <c r="C146" s="52">
        <v>194601</v>
      </c>
      <c r="D146" s="52">
        <v>314601</v>
      </c>
      <c r="E146" s="52">
        <f>E148</f>
        <v>582204</v>
      </c>
      <c r="F146" s="44">
        <f aca="true" t="shared" si="2" ref="F146:F209">+E146/D146</f>
        <v>1.850610773646619</v>
      </c>
    </row>
    <row r="147" spans="1:6" ht="15" customHeight="1">
      <c r="A147" s="41"/>
      <c r="B147" s="40" t="s">
        <v>14</v>
      </c>
      <c r="C147" s="42"/>
      <c r="D147" s="41"/>
      <c r="E147" s="41"/>
      <c r="F147" s="37"/>
    </row>
    <row r="148" spans="1:6" ht="21.75" customHeight="1">
      <c r="A148" s="41"/>
      <c r="B148" s="43" t="s">
        <v>157</v>
      </c>
      <c r="C148" s="42">
        <v>194601</v>
      </c>
      <c r="D148" s="42">
        <v>314601</v>
      </c>
      <c r="E148" s="42">
        <f>E149</f>
        <v>582204</v>
      </c>
      <c r="F148" s="44">
        <f t="shared" si="2"/>
        <v>1.850610773646619</v>
      </c>
    </row>
    <row r="149" spans="1:6" ht="13.5" customHeight="1">
      <c r="A149" s="41" t="s">
        <v>114</v>
      </c>
      <c r="B149" s="49" t="s">
        <v>115</v>
      </c>
      <c r="C149" s="42">
        <v>194601</v>
      </c>
      <c r="D149" s="42">
        <v>314601</v>
      </c>
      <c r="E149" s="42">
        <v>582204</v>
      </c>
      <c r="F149" s="37">
        <f t="shared" si="2"/>
        <v>1.850610773646619</v>
      </c>
    </row>
    <row r="150" spans="1:6" ht="12.75">
      <c r="A150" s="41"/>
      <c r="B150" s="49" t="s">
        <v>158</v>
      </c>
      <c r="C150" s="42">
        <v>130310</v>
      </c>
      <c r="D150" s="42">
        <v>126510</v>
      </c>
      <c r="E150" s="42">
        <v>372704</v>
      </c>
      <c r="F150" s="37">
        <f t="shared" si="2"/>
        <v>2.9460437910046635</v>
      </c>
    </row>
    <row r="151" spans="1:6" ht="12.75">
      <c r="A151" s="41"/>
      <c r="B151" s="49"/>
      <c r="C151" s="42"/>
      <c r="D151" s="41"/>
      <c r="E151" s="41"/>
      <c r="F151" s="37"/>
    </row>
    <row r="152" spans="1:6" ht="12.75">
      <c r="A152" s="46" t="s">
        <v>66</v>
      </c>
      <c r="B152" s="47" t="s">
        <v>159</v>
      </c>
      <c r="C152" s="53">
        <v>4364000</v>
      </c>
      <c r="D152" s="48">
        <v>4364000</v>
      </c>
      <c r="E152" s="48">
        <f>E154+E157</f>
        <v>600000</v>
      </c>
      <c r="F152" s="37">
        <f t="shared" si="2"/>
        <v>0.13748854262144822</v>
      </c>
    </row>
    <row r="153" spans="1:6" ht="14.25" customHeight="1">
      <c r="A153" s="41"/>
      <c r="B153" s="40" t="s">
        <v>14</v>
      </c>
      <c r="C153" s="41"/>
      <c r="D153" s="41"/>
      <c r="E153" s="41"/>
      <c r="F153" s="37"/>
    </row>
    <row r="154" spans="1:6" ht="33.75">
      <c r="A154" s="41"/>
      <c r="B154" s="43" t="s">
        <v>160</v>
      </c>
      <c r="C154" s="42">
        <v>200000</v>
      </c>
      <c r="D154" s="42">
        <v>200000</v>
      </c>
      <c r="E154" s="42">
        <v>600000</v>
      </c>
      <c r="F154" s="44">
        <f t="shared" si="2"/>
        <v>3</v>
      </c>
    </row>
    <row r="155" spans="1:6" ht="12.75">
      <c r="A155" s="41"/>
      <c r="B155" s="40" t="s">
        <v>14</v>
      </c>
      <c r="C155" s="41"/>
      <c r="D155" s="41"/>
      <c r="E155" s="41"/>
      <c r="F155" s="37"/>
    </row>
    <row r="156" spans="1:6" ht="13.5" customHeight="1">
      <c r="A156" s="41" t="s">
        <v>114</v>
      </c>
      <c r="B156" s="40" t="s">
        <v>115</v>
      </c>
      <c r="C156" s="42">
        <v>200000</v>
      </c>
      <c r="D156" s="42">
        <v>200000</v>
      </c>
      <c r="E156" s="42">
        <v>600000</v>
      </c>
      <c r="F156" s="37">
        <f t="shared" si="2"/>
        <v>3</v>
      </c>
    </row>
    <row r="157" spans="1:6" ht="33.75">
      <c r="A157" s="33"/>
      <c r="B157" s="43" t="s">
        <v>161</v>
      </c>
      <c r="C157" s="48">
        <v>4164000</v>
      </c>
      <c r="D157" s="48">
        <v>4164000</v>
      </c>
      <c r="E157" s="33">
        <v>0</v>
      </c>
      <c r="F157" s="44">
        <f t="shared" si="2"/>
        <v>0</v>
      </c>
    </row>
    <row r="158" spans="1:6" ht="12.75">
      <c r="A158" s="41"/>
      <c r="B158" s="40" t="s">
        <v>14</v>
      </c>
      <c r="C158" s="42"/>
      <c r="D158" s="42"/>
      <c r="E158" s="41"/>
      <c r="F158" s="37"/>
    </row>
    <row r="159" spans="1:6" ht="12.75">
      <c r="A159" s="41" t="s">
        <v>114</v>
      </c>
      <c r="B159" s="40" t="s">
        <v>115</v>
      </c>
      <c r="C159" s="42">
        <v>4164000</v>
      </c>
      <c r="D159" s="42">
        <v>4164000</v>
      </c>
      <c r="E159" s="41">
        <v>0</v>
      </c>
      <c r="F159" s="37">
        <f t="shared" si="2"/>
        <v>0</v>
      </c>
    </row>
    <row r="160" spans="1:6" ht="12.75">
      <c r="A160" s="41"/>
      <c r="B160" s="40"/>
      <c r="C160" s="42"/>
      <c r="D160" s="42"/>
      <c r="E160" s="41"/>
      <c r="F160" s="37"/>
    </row>
    <row r="161" spans="1:6" ht="12.75">
      <c r="A161" s="46" t="s">
        <v>76</v>
      </c>
      <c r="B161" s="47" t="s">
        <v>62</v>
      </c>
      <c r="C161" s="48">
        <v>751840</v>
      </c>
      <c r="D161" s="48">
        <v>148341</v>
      </c>
      <c r="E161" s="48">
        <f>E163</f>
        <v>224730</v>
      </c>
      <c r="F161" s="37">
        <f t="shared" si="2"/>
        <v>1.514955406799199</v>
      </c>
    </row>
    <row r="162" spans="1:6" ht="12.75">
      <c r="A162" s="41"/>
      <c r="B162" s="40" t="s">
        <v>14</v>
      </c>
      <c r="C162" s="41"/>
      <c r="D162" s="41"/>
      <c r="E162" s="41"/>
      <c r="F162" s="37"/>
    </row>
    <row r="163" spans="1:6" ht="12.75">
      <c r="A163" s="41"/>
      <c r="B163" s="45" t="s">
        <v>162</v>
      </c>
      <c r="C163" s="42">
        <v>751840</v>
      </c>
      <c r="D163" s="42">
        <v>148341</v>
      </c>
      <c r="E163" s="42">
        <f>E165+E167</f>
        <v>224730</v>
      </c>
      <c r="F163" s="37">
        <f t="shared" si="2"/>
        <v>1.514955406799199</v>
      </c>
    </row>
    <row r="164" spans="1:6" ht="12.75">
      <c r="A164" s="41"/>
      <c r="B164" s="40" t="s">
        <v>14</v>
      </c>
      <c r="C164" s="41"/>
      <c r="D164" s="41"/>
      <c r="E164" s="41"/>
      <c r="F164" s="37"/>
    </row>
    <row r="165" spans="1:6" ht="12.75">
      <c r="A165" s="41"/>
      <c r="B165" s="40" t="s">
        <v>163</v>
      </c>
      <c r="C165" s="42">
        <v>210000</v>
      </c>
      <c r="D165" s="42">
        <v>90012</v>
      </c>
      <c r="E165" s="42">
        <v>200000</v>
      </c>
      <c r="F165" s="37">
        <f t="shared" si="2"/>
        <v>2.221925965426832</v>
      </c>
    </row>
    <row r="166" spans="1:6" ht="13.5" customHeight="1">
      <c r="A166" s="41"/>
      <c r="B166" s="40" t="s">
        <v>164</v>
      </c>
      <c r="C166" s="42">
        <v>510000</v>
      </c>
      <c r="D166" s="42">
        <v>26489</v>
      </c>
      <c r="E166" s="41">
        <v>0</v>
      </c>
      <c r="F166" s="37">
        <f t="shared" si="2"/>
        <v>0</v>
      </c>
    </row>
    <row r="167" spans="1:6" ht="22.5">
      <c r="A167" s="41"/>
      <c r="B167" s="49" t="s">
        <v>165</v>
      </c>
      <c r="C167" s="42">
        <v>31840</v>
      </c>
      <c r="D167" s="42">
        <v>31840</v>
      </c>
      <c r="E167" s="42">
        <v>24730</v>
      </c>
      <c r="F167" s="44">
        <f t="shared" si="2"/>
        <v>0.7766959798994975</v>
      </c>
    </row>
    <row r="168" spans="1:6" ht="12.75">
      <c r="A168" s="41"/>
      <c r="B168" s="40"/>
      <c r="C168" s="41"/>
      <c r="D168" s="41"/>
      <c r="E168" s="41"/>
      <c r="F168" s="37"/>
    </row>
    <row r="169" spans="1:6" ht="12.75">
      <c r="A169" s="46" t="s">
        <v>80</v>
      </c>
      <c r="B169" s="47" t="s">
        <v>67</v>
      </c>
      <c r="C169" s="48">
        <v>26501932</v>
      </c>
      <c r="D169" s="48">
        <v>27321359</v>
      </c>
      <c r="E169" s="48">
        <f>E171+E179+E185+E193+E196+E201+E205</f>
        <v>28789537</v>
      </c>
      <c r="F169" s="37">
        <f t="shared" si="2"/>
        <v>1.05373737082405</v>
      </c>
    </row>
    <row r="170" spans="1:6" ht="12.75">
      <c r="A170" s="41"/>
      <c r="B170" s="40" t="s">
        <v>14</v>
      </c>
      <c r="C170" s="41"/>
      <c r="D170" s="41"/>
      <c r="E170" s="42"/>
      <c r="F170" s="37"/>
    </row>
    <row r="171" spans="1:6" ht="12.75">
      <c r="A171" s="41"/>
      <c r="B171" s="45" t="s">
        <v>166</v>
      </c>
      <c r="C171" s="42">
        <v>12741028</v>
      </c>
      <c r="D171" s="42">
        <v>13240226</v>
      </c>
      <c r="E171" s="42">
        <f>E173+E176</f>
        <v>13410836</v>
      </c>
      <c r="F171" s="37">
        <f t="shared" si="2"/>
        <v>1.0128857317088091</v>
      </c>
    </row>
    <row r="172" spans="1:6" ht="12.75">
      <c r="A172" s="41"/>
      <c r="B172" s="40" t="s">
        <v>14</v>
      </c>
      <c r="C172" s="41"/>
      <c r="D172" s="41"/>
      <c r="E172" s="41"/>
      <c r="F172" s="37"/>
    </row>
    <row r="173" spans="1:6" ht="12.75">
      <c r="A173" s="41" t="s">
        <v>114</v>
      </c>
      <c r="B173" s="40" t="s">
        <v>115</v>
      </c>
      <c r="C173" s="42">
        <v>11458596</v>
      </c>
      <c r="D173" s="42">
        <v>11901242</v>
      </c>
      <c r="E173" s="42">
        <v>11657338</v>
      </c>
      <c r="F173" s="37">
        <f t="shared" si="2"/>
        <v>0.9795060044993623</v>
      </c>
    </row>
    <row r="174" spans="1:6" ht="12.75">
      <c r="A174" s="41"/>
      <c r="B174" s="40" t="s">
        <v>130</v>
      </c>
      <c r="C174" s="42">
        <v>9108495</v>
      </c>
      <c r="D174" s="42">
        <v>9263734</v>
      </c>
      <c r="E174" s="42">
        <v>9299806</v>
      </c>
      <c r="F174" s="37">
        <f t="shared" si="2"/>
        <v>1.003893894189967</v>
      </c>
    </row>
    <row r="175" spans="1:6" ht="12.75">
      <c r="A175" s="41"/>
      <c r="B175" s="40" t="s">
        <v>153</v>
      </c>
      <c r="C175" s="42">
        <v>66100</v>
      </c>
      <c r="D175" s="42">
        <v>59400</v>
      </c>
      <c r="E175" s="42">
        <v>0</v>
      </c>
      <c r="F175" s="37">
        <f t="shared" si="2"/>
        <v>0</v>
      </c>
    </row>
    <row r="176" spans="1:6" ht="12.75">
      <c r="A176" s="41" t="s">
        <v>123</v>
      </c>
      <c r="B176" s="40" t="s">
        <v>124</v>
      </c>
      <c r="C176" s="42">
        <v>1282432</v>
      </c>
      <c r="D176" s="42">
        <v>1338984</v>
      </c>
      <c r="E176" s="42">
        <v>1753498</v>
      </c>
      <c r="F176" s="37">
        <f t="shared" si="2"/>
        <v>1.3095735273909173</v>
      </c>
    </row>
    <row r="177" spans="1:6" ht="12.75">
      <c r="A177" s="41"/>
      <c r="B177" s="40" t="s">
        <v>14</v>
      </c>
      <c r="C177" s="42"/>
      <c r="D177" s="42"/>
      <c r="E177" s="42"/>
      <c r="F177" s="37"/>
    </row>
    <row r="178" spans="1:6" ht="13.5" customHeight="1">
      <c r="A178" s="41"/>
      <c r="B178" s="40" t="s">
        <v>126</v>
      </c>
      <c r="C178" s="42">
        <v>8000</v>
      </c>
      <c r="D178" s="42">
        <v>8000</v>
      </c>
      <c r="E178" s="42">
        <v>0</v>
      </c>
      <c r="F178" s="37">
        <f t="shared" si="2"/>
        <v>0</v>
      </c>
    </row>
    <row r="179" spans="1:6" ht="12.75">
      <c r="A179" s="41"/>
      <c r="B179" s="43" t="s">
        <v>167</v>
      </c>
      <c r="C179" s="42">
        <v>6007617</v>
      </c>
      <c r="D179" s="42">
        <v>6104417</v>
      </c>
      <c r="E179" s="42">
        <f>E181+E184</f>
        <v>6521256</v>
      </c>
      <c r="F179" s="37">
        <f t="shared" si="2"/>
        <v>1.0682848173707662</v>
      </c>
    </row>
    <row r="180" spans="1:6" ht="12.75">
      <c r="A180" s="41"/>
      <c r="B180" s="40" t="s">
        <v>14</v>
      </c>
      <c r="C180" s="41"/>
      <c r="D180" s="41"/>
      <c r="E180" s="41"/>
      <c r="F180" s="37"/>
    </row>
    <row r="181" spans="1:6" ht="12.75">
      <c r="A181" s="41" t="s">
        <v>114</v>
      </c>
      <c r="B181" s="40" t="s">
        <v>115</v>
      </c>
      <c r="C181" s="42">
        <v>5984917</v>
      </c>
      <c r="D181" s="42">
        <v>6084797</v>
      </c>
      <c r="E181" s="42">
        <v>6483556</v>
      </c>
      <c r="F181" s="37">
        <f t="shared" si="2"/>
        <v>1.0655336570800966</v>
      </c>
    </row>
    <row r="182" spans="1:6" ht="12.75">
      <c r="A182" s="41"/>
      <c r="B182" s="40" t="s">
        <v>138</v>
      </c>
      <c r="C182" s="42">
        <v>4965504</v>
      </c>
      <c r="D182" s="42">
        <v>5031968</v>
      </c>
      <c r="E182" s="42">
        <v>5322049</v>
      </c>
      <c r="F182" s="37">
        <f t="shared" si="2"/>
        <v>1.057647624150233</v>
      </c>
    </row>
    <row r="183" spans="1:6" ht="12.75">
      <c r="A183" s="41"/>
      <c r="B183" s="40" t="s">
        <v>168</v>
      </c>
      <c r="C183" s="42">
        <v>21100</v>
      </c>
      <c r="D183" s="42">
        <v>37600</v>
      </c>
      <c r="E183" s="42">
        <v>0</v>
      </c>
      <c r="F183" s="37">
        <f t="shared" si="2"/>
        <v>0</v>
      </c>
    </row>
    <row r="184" spans="1:6" ht="12.75">
      <c r="A184" s="41" t="s">
        <v>123</v>
      </c>
      <c r="B184" s="40" t="s">
        <v>124</v>
      </c>
      <c r="C184" s="42">
        <v>22700</v>
      </c>
      <c r="D184" s="42">
        <v>19620</v>
      </c>
      <c r="E184" s="42">
        <v>37700</v>
      </c>
      <c r="F184" s="37">
        <f t="shared" si="2"/>
        <v>1.9215086646279307</v>
      </c>
    </row>
    <row r="185" spans="1:6" ht="12.75">
      <c r="A185" s="41"/>
      <c r="B185" s="45" t="s">
        <v>169</v>
      </c>
      <c r="C185" s="42">
        <v>6477475</v>
      </c>
      <c r="D185" s="42">
        <v>6670471</v>
      </c>
      <c r="E185" s="42">
        <f>E187+E190</f>
        <v>7560440</v>
      </c>
      <c r="F185" s="37">
        <f t="shared" si="2"/>
        <v>1.1334192143253452</v>
      </c>
    </row>
    <row r="186" spans="1:6" ht="12.75">
      <c r="A186" s="41"/>
      <c r="B186" s="40" t="s">
        <v>14</v>
      </c>
      <c r="C186" s="41"/>
      <c r="D186" s="41"/>
      <c r="E186" s="41"/>
      <c r="F186" s="37"/>
    </row>
    <row r="187" spans="1:6" ht="12.75">
      <c r="A187" s="41" t="s">
        <v>114</v>
      </c>
      <c r="B187" s="40" t="s">
        <v>115</v>
      </c>
      <c r="C187" s="42">
        <v>6401975</v>
      </c>
      <c r="D187" s="42">
        <v>6564643</v>
      </c>
      <c r="E187" s="42">
        <v>7150440</v>
      </c>
      <c r="F187" s="37">
        <f t="shared" si="2"/>
        <v>1.0892351648063725</v>
      </c>
    </row>
    <row r="188" spans="1:6" ht="12.75">
      <c r="A188" s="41"/>
      <c r="B188" s="40" t="s">
        <v>130</v>
      </c>
      <c r="C188" s="42">
        <v>5525979</v>
      </c>
      <c r="D188" s="42">
        <v>5510379</v>
      </c>
      <c r="E188" s="42">
        <v>6102525</v>
      </c>
      <c r="F188" s="37">
        <f t="shared" si="2"/>
        <v>1.1074601220714582</v>
      </c>
    </row>
    <row r="189" spans="1:6" ht="12.75">
      <c r="A189" s="41"/>
      <c r="B189" s="40" t="s">
        <v>153</v>
      </c>
      <c r="C189" s="42">
        <v>6700</v>
      </c>
      <c r="D189" s="42">
        <v>6700</v>
      </c>
      <c r="E189" s="42">
        <v>0</v>
      </c>
      <c r="F189" s="37">
        <f t="shared" si="2"/>
        <v>0</v>
      </c>
    </row>
    <row r="190" spans="1:6" ht="12.75">
      <c r="A190" s="41" t="s">
        <v>123</v>
      </c>
      <c r="B190" s="40" t="s">
        <v>124</v>
      </c>
      <c r="C190" s="42">
        <v>75500</v>
      </c>
      <c r="D190" s="42">
        <v>105828</v>
      </c>
      <c r="E190" s="42">
        <v>410000</v>
      </c>
      <c r="F190" s="37">
        <f t="shared" si="2"/>
        <v>3.874210983860604</v>
      </c>
    </row>
    <row r="191" spans="1:6" ht="12.75">
      <c r="A191" s="41"/>
      <c r="B191" s="40" t="s">
        <v>14</v>
      </c>
      <c r="C191" s="42"/>
      <c r="D191" s="42"/>
      <c r="E191" s="42"/>
      <c r="F191" s="37"/>
    </row>
    <row r="192" spans="1:6" ht="12.75">
      <c r="A192" s="41"/>
      <c r="B192" s="40" t="s">
        <v>126</v>
      </c>
      <c r="C192" s="42">
        <v>4500</v>
      </c>
      <c r="D192" s="42">
        <v>4500</v>
      </c>
      <c r="E192" s="42">
        <v>0</v>
      </c>
      <c r="F192" s="37">
        <f t="shared" si="2"/>
        <v>0</v>
      </c>
    </row>
    <row r="193" spans="1:6" ht="12.75">
      <c r="A193" s="41"/>
      <c r="B193" s="45" t="s">
        <v>170</v>
      </c>
      <c r="C193" s="42">
        <v>88130</v>
      </c>
      <c r="D193" s="42">
        <v>86790</v>
      </c>
      <c r="E193" s="42">
        <v>129900</v>
      </c>
      <c r="F193" s="37">
        <f t="shared" si="2"/>
        <v>1.496716211545109</v>
      </c>
    </row>
    <row r="194" spans="1:6" ht="12.75">
      <c r="A194" s="41"/>
      <c r="B194" s="40" t="s">
        <v>14</v>
      </c>
      <c r="C194" s="41"/>
      <c r="D194" s="41"/>
      <c r="E194" s="41"/>
      <c r="F194" s="37"/>
    </row>
    <row r="195" spans="1:6" ht="10.5" customHeight="1">
      <c r="A195" s="41" t="s">
        <v>114</v>
      </c>
      <c r="B195" s="40" t="s">
        <v>115</v>
      </c>
      <c r="C195" s="42">
        <v>88130</v>
      </c>
      <c r="D195" s="42">
        <v>86790</v>
      </c>
      <c r="E195" s="42">
        <v>129900</v>
      </c>
      <c r="F195" s="37">
        <f t="shared" si="2"/>
        <v>1.496716211545109</v>
      </c>
    </row>
    <row r="196" spans="1:6" ht="22.5">
      <c r="A196" s="41"/>
      <c r="B196" s="43" t="s">
        <v>171</v>
      </c>
      <c r="C196" s="42">
        <v>712627</v>
      </c>
      <c r="D196" s="54">
        <v>712627</v>
      </c>
      <c r="E196" s="42">
        <v>746952</v>
      </c>
      <c r="F196" s="37">
        <f t="shared" si="2"/>
        <v>1.0481668530661903</v>
      </c>
    </row>
    <row r="197" spans="1:6" ht="12.75">
      <c r="A197" s="41"/>
      <c r="B197" s="40" t="s">
        <v>14</v>
      </c>
      <c r="C197" s="41"/>
      <c r="D197" s="41"/>
      <c r="E197" s="41"/>
      <c r="F197" s="37"/>
    </row>
    <row r="198" spans="1:6" ht="12.75">
      <c r="A198" s="41" t="s">
        <v>114</v>
      </c>
      <c r="B198" s="40" t="s">
        <v>115</v>
      </c>
      <c r="C198" s="42">
        <v>707777</v>
      </c>
      <c r="D198" s="42">
        <v>707777</v>
      </c>
      <c r="E198" s="42">
        <v>738952</v>
      </c>
      <c r="F198" s="37">
        <f t="shared" si="2"/>
        <v>1.0440463592346176</v>
      </c>
    </row>
    <row r="199" spans="1:6" ht="12.75">
      <c r="A199" s="41"/>
      <c r="B199" s="40" t="s">
        <v>130</v>
      </c>
      <c r="C199" s="42">
        <v>580589</v>
      </c>
      <c r="D199" s="42">
        <v>576155</v>
      </c>
      <c r="E199" s="42">
        <v>579661</v>
      </c>
      <c r="F199" s="37">
        <f t="shared" si="2"/>
        <v>1.0060851680537355</v>
      </c>
    </row>
    <row r="200" spans="1:6" ht="13.5" customHeight="1">
      <c r="A200" s="41" t="s">
        <v>123</v>
      </c>
      <c r="B200" s="40" t="s">
        <v>124</v>
      </c>
      <c r="C200" s="42">
        <v>4850</v>
      </c>
      <c r="D200" s="42">
        <v>4850</v>
      </c>
      <c r="E200" s="42">
        <v>8000</v>
      </c>
      <c r="F200" s="37">
        <f t="shared" si="2"/>
        <v>1.6494845360824741</v>
      </c>
    </row>
    <row r="201" spans="1:6" ht="22.5">
      <c r="A201" s="41"/>
      <c r="B201" s="43" t="s">
        <v>172</v>
      </c>
      <c r="C201" s="42">
        <v>124656</v>
      </c>
      <c r="D201" s="42">
        <v>127872</v>
      </c>
      <c r="E201" s="42">
        <v>128504</v>
      </c>
      <c r="F201" s="37">
        <f t="shared" si="2"/>
        <v>1.0049424424424425</v>
      </c>
    </row>
    <row r="202" spans="1:6" ht="12.75">
      <c r="A202" s="41"/>
      <c r="B202" s="40" t="s">
        <v>14</v>
      </c>
      <c r="C202" s="41"/>
      <c r="D202" s="41"/>
      <c r="E202" s="41"/>
      <c r="F202" s="37"/>
    </row>
    <row r="203" spans="1:6" ht="12.75">
      <c r="A203" s="41" t="s">
        <v>114</v>
      </c>
      <c r="B203" s="40" t="s">
        <v>115</v>
      </c>
      <c r="C203" s="42">
        <v>124656</v>
      </c>
      <c r="D203" s="42">
        <v>127872</v>
      </c>
      <c r="E203" s="42">
        <v>128504</v>
      </c>
      <c r="F203" s="37">
        <f t="shared" si="2"/>
        <v>1.0049424424424425</v>
      </c>
    </row>
    <row r="204" spans="1:6" ht="12.75">
      <c r="A204" s="41"/>
      <c r="B204" s="40" t="s">
        <v>130</v>
      </c>
      <c r="C204" s="42">
        <v>30189</v>
      </c>
      <c r="D204" s="42">
        <v>37025</v>
      </c>
      <c r="E204" s="42">
        <v>22258</v>
      </c>
      <c r="F204" s="37">
        <f t="shared" si="2"/>
        <v>0.6011613774476705</v>
      </c>
    </row>
    <row r="205" spans="1:6" ht="12.75">
      <c r="A205" s="41"/>
      <c r="B205" s="45" t="s">
        <v>173</v>
      </c>
      <c r="C205" s="42">
        <v>350399</v>
      </c>
      <c r="D205" s="42">
        <v>378956</v>
      </c>
      <c r="E205" s="42">
        <v>291649</v>
      </c>
      <c r="F205" s="37">
        <f t="shared" si="2"/>
        <v>0.7696117755095578</v>
      </c>
    </row>
    <row r="206" spans="1:6" ht="12.75">
      <c r="A206" s="41"/>
      <c r="B206" s="40" t="s">
        <v>14</v>
      </c>
      <c r="C206" s="41"/>
      <c r="D206" s="41"/>
      <c r="E206" s="41"/>
      <c r="F206" s="37"/>
    </row>
    <row r="207" spans="1:6" ht="12.75">
      <c r="A207" s="41" t="s">
        <v>114</v>
      </c>
      <c r="B207" s="40" t="s">
        <v>115</v>
      </c>
      <c r="C207" s="42">
        <v>350399</v>
      </c>
      <c r="D207" s="42">
        <v>378956</v>
      </c>
      <c r="E207" s="42">
        <v>291649</v>
      </c>
      <c r="F207" s="37">
        <f t="shared" si="2"/>
        <v>0.7696117755095578</v>
      </c>
    </row>
    <row r="208" spans="1:6" ht="12.75">
      <c r="A208" s="41"/>
      <c r="B208" s="40" t="s">
        <v>130</v>
      </c>
      <c r="C208" s="42">
        <v>17069</v>
      </c>
      <c r="D208" s="42">
        <v>17069</v>
      </c>
      <c r="E208" s="42">
        <v>17553</v>
      </c>
      <c r="F208" s="37">
        <f t="shared" si="2"/>
        <v>1.0283554982717207</v>
      </c>
    </row>
    <row r="209" spans="1:6" ht="12.75">
      <c r="A209" s="41"/>
      <c r="B209" s="40" t="s">
        <v>174</v>
      </c>
      <c r="C209" s="42">
        <v>10000</v>
      </c>
      <c r="D209" s="42">
        <v>10000</v>
      </c>
      <c r="E209" s="42">
        <v>11000</v>
      </c>
      <c r="F209" s="37">
        <f t="shared" si="2"/>
        <v>1.1</v>
      </c>
    </row>
    <row r="210" spans="1:6" ht="12.75">
      <c r="A210" s="41"/>
      <c r="B210" s="40"/>
      <c r="C210" s="41"/>
      <c r="D210" s="41"/>
      <c r="E210" s="41"/>
      <c r="F210" s="37"/>
    </row>
    <row r="211" spans="1:6" ht="12.75">
      <c r="A211" s="46" t="s">
        <v>89</v>
      </c>
      <c r="B211" s="47" t="s">
        <v>77</v>
      </c>
      <c r="C211" s="55">
        <v>1295500</v>
      </c>
      <c r="D211" s="55">
        <v>1295500</v>
      </c>
      <c r="E211" s="55">
        <f>E213+E217+E222</f>
        <v>660000</v>
      </c>
      <c r="F211" s="37">
        <f aca="true" t="shared" si="3" ref="F211:F274">+E211/D211</f>
        <v>0.5094558085681204</v>
      </c>
    </row>
    <row r="212" spans="1:6" ht="12.75">
      <c r="A212" s="41"/>
      <c r="B212" s="40" t="s">
        <v>14</v>
      </c>
      <c r="C212" s="41"/>
      <c r="D212" s="41"/>
      <c r="E212" s="41"/>
      <c r="F212" s="37"/>
    </row>
    <row r="213" spans="1:6" ht="12.75">
      <c r="A213" s="41"/>
      <c r="B213" s="45" t="s">
        <v>175</v>
      </c>
      <c r="C213" s="42">
        <v>5500</v>
      </c>
      <c r="D213" s="42">
        <v>5500</v>
      </c>
      <c r="E213" s="42">
        <f>E215</f>
        <v>3000</v>
      </c>
      <c r="F213" s="37">
        <f t="shared" si="3"/>
        <v>0.5454545454545454</v>
      </c>
    </row>
    <row r="214" spans="1:6" ht="12.75">
      <c r="A214" s="41"/>
      <c r="B214" s="40" t="s">
        <v>14</v>
      </c>
      <c r="C214" s="41"/>
      <c r="D214" s="41"/>
      <c r="E214" s="41"/>
      <c r="F214" s="37"/>
    </row>
    <row r="215" spans="1:6" ht="12.75">
      <c r="A215" s="41" t="s">
        <v>114</v>
      </c>
      <c r="B215" s="40" t="s">
        <v>115</v>
      </c>
      <c r="C215" s="42">
        <v>5500</v>
      </c>
      <c r="D215" s="42">
        <v>5500</v>
      </c>
      <c r="E215" s="42">
        <v>3000</v>
      </c>
      <c r="F215" s="37">
        <f t="shared" si="3"/>
        <v>0.5454545454545454</v>
      </c>
    </row>
    <row r="216" spans="1:6" ht="12.75">
      <c r="A216" s="41"/>
      <c r="B216" s="40" t="s">
        <v>174</v>
      </c>
      <c r="C216" s="42">
        <v>5500</v>
      </c>
      <c r="D216" s="42">
        <v>5500</v>
      </c>
      <c r="E216" s="42">
        <v>3000</v>
      </c>
      <c r="F216" s="37">
        <f t="shared" si="3"/>
        <v>0.5454545454545454</v>
      </c>
    </row>
    <row r="217" spans="1:6" ht="12.75">
      <c r="A217" s="41"/>
      <c r="B217" s="45" t="s">
        <v>176</v>
      </c>
      <c r="C217" s="42">
        <v>605000</v>
      </c>
      <c r="D217" s="42">
        <v>605000</v>
      </c>
      <c r="E217" s="42">
        <v>630000</v>
      </c>
      <c r="F217" s="37">
        <f t="shared" si="3"/>
        <v>1.0413223140495869</v>
      </c>
    </row>
    <row r="218" spans="1:6" ht="12.75">
      <c r="A218" s="41"/>
      <c r="B218" s="40" t="s">
        <v>14</v>
      </c>
      <c r="C218" s="41"/>
      <c r="D218" s="41"/>
      <c r="E218" s="41"/>
      <c r="F218" s="37"/>
    </row>
    <row r="219" spans="1:6" ht="13.5" customHeight="1">
      <c r="A219" s="41" t="s">
        <v>114</v>
      </c>
      <c r="B219" s="40" t="s">
        <v>115</v>
      </c>
      <c r="C219" s="42">
        <v>605000</v>
      </c>
      <c r="D219" s="42">
        <v>605000</v>
      </c>
      <c r="E219" s="42">
        <v>630000</v>
      </c>
      <c r="F219" s="37">
        <f t="shared" si="3"/>
        <v>1.0413223140495869</v>
      </c>
    </row>
    <row r="220" spans="1:6" ht="22.5">
      <c r="A220" s="56"/>
      <c r="B220" s="49" t="s">
        <v>177</v>
      </c>
      <c r="C220" s="42">
        <v>85000</v>
      </c>
      <c r="D220" s="42">
        <v>85000</v>
      </c>
      <c r="E220" s="42">
        <v>85000</v>
      </c>
      <c r="F220" s="44">
        <f t="shared" si="3"/>
        <v>1</v>
      </c>
    </row>
    <row r="221" spans="1:6" ht="12.75">
      <c r="A221" s="41"/>
      <c r="B221" s="40" t="s">
        <v>130</v>
      </c>
      <c r="C221" s="42">
        <v>119151</v>
      </c>
      <c r="D221" s="42">
        <v>119431</v>
      </c>
      <c r="E221" s="42">
        <v>125335</v>
      </c>
      <c r="F221" s="37">
        <f t="shared" si="3"/>
        <v>1.049434401453559</v>
      </c>
    </row>
    <row r="222" spans="1:6" ht="12.75">
      <c r="A222" s="41"/>
      <c r="B222" s="45" t="s">
        <v>178</v>
      </c>
      <c r="C222" s="42">
        <v>685000</v>
      </c>
      <c r="D222" s="42">
        <v>685000</v>
      </c>
      <c r="E222" s="42">
        <v>27000</v>
      </c>
      <c r="F222" s="37">
        <f t="shared" si="3"/>
        <v>0.03941605839416058</v>
      </c>
    </row>
    <row r="223" spans="1:6" ht="12.75">
      <c r="A223" s="41"/>
      <c r="B223" s="40" t="s">
        <v>14</v>
      </c>
      <c r="C223" s="41"/>
      <c r="D223" s="41"/>
      <c r="E223" s="41"/>
      <c r="F223" s="37"/>
    </row>
    <row r="224" spans="1:6" ht="12.75">
      <c r="A224" s="41" t="s">
        <v>114</v>
      </c>
      <c r="B224" s="40" t="s">
        <v>115</v>
      </c>
      <c r="C224" s="42">
        <v>685000</v>
      </c>
      <c r="D224" s="42">
        <v>685000</v>
      </c>
      <c r="E224" s="42">
        <v>27000</v>
      </c>
      <c r="F224" s="37">
        <f t="shared" si="3"/>
        <v>0.03941605839416058</v>
      </c>
    </row>
    <row r="225" spans="1:6" ht="12.75">
      <c r="A225" s="41"/>
      <c r="B225" s="40" t="s">
        <v>130</v>
      </c>
      <c r="C225" s="42">
        <v>685000</v>
      </c>
      <c r="D225" s="42">
        <v>685000</v>
      </c>
      <c r="E225" s="42">
        <v>27000</v>
      </c>
      <c r="F225" s="37">
        <f t="shared" si="3"/>
        <v>0.03941605839416058</v>
      </c>
    </row>
    <row r="226" spans="1:6" ht="12.75">
      <c r="A226" s="46" t="s">
        <v>93</v>
      </c>
      <c r="B226" s="47" t="s">
        <v>81</v>
      </c>
      <c r="C226" s="48">
        <v>6683776</v>
      </c>
      <c r="D226" s="48">
        <v>9580919</v>
      </c>
      <c r="E226" s="48">
        <f>E228+E233+E238+E245+E249+E258+E261+E265+E274+E280</f>
        <v>11669530</v>
      </c>
      <c r="F226" s="37">
        <f t="shared" si="3"/>
        <v>1.2179969374545385</v>
      </c>
    </row>
    <row r="227" spans="1:6" ht="12.75">
      <c r="A227" s="41"/>
      <c r="B227" s="40" t="s">
        <v>14</v>
      </c>
      <c r="C227" s="41"/>
      <c r="D227" s="41"/>
      <c r="E227" s="41"/>
      <c r="F227" s="37"/>
    </row>
    <row r="228" spans="1:6" ht="12.75">
      <c r="A228" s="41"/>
      <c r="B228" s="45" t="s">
        <v>179</v>
      </c>
      <c r="C228" s="42">
        <v>533349</v>
      </c>
      <c r="D228" s="42">
        <v>535199</v>
      </c>
      <c r="E228" s="42">
        <v>1042904</v>
      </c>
      <c r="F228" s="37">
        <f t="shared" si="3"/>
        <v>1.9486284540890397</v>
      </c>
    </row>
    <row r="229" spans="1:6" ht="12.75">
      <c r="A229" s="41"/>
      <c r="B229" s="40" t="s">
        <v>14</v>
      </c>
      <c r="C229" s="41"/>
      <c r="D229" s="41"/>
      <c r="E229" s="41"/>
      <c r="F229" s="37"/>
    </row>
    <row r="230" spans="1:6" ht="12.75">
      <c r="A230" s="41" t="s">
        <v>114</v>
      </c>
      <c r="B230" s="40" t="s">
        <v>115</v>
      </c>
      <c r="C230" s="42">
        <v>517349</v>
      </c>
      <c r="D230" s="42">
        <v>535199</v>
      </c>
      <c r="E230" s="42">
        <v>1042904</v>
      </c>
      <c r="F230" s="37">
        <f t="shared" si="3"/>
        <v>1.9486284540890397</v>
      </c>
    </row>
    <row r="231" spans="1:6" ht="12.75">
      <c r="A231" s="41"/>
      <c r="B231" s="40" t="s">
        <v>130</v>
      </c>
      <c r="C231" s="42">
        <v>356311</v>
      </c>
      <c r="D231" s="42">
        <v>355257</v>
      </c>
      <c r="E231" s="42">
        <v>377746</v>
      </c>
      <c r="F231" s="37">
        <f t="shared" si="3"/>
        <v>1.063303467630476</v>
      </c>
    </row>
    <row r="232" spans="1:6" ht="12.75">
      <c r="A232" s="41" t="s">
        <v>123</v>
      </c>
      <c r="B232" s="40" t="s">
        <v>124</v>
      </c>
      <c r="C232" s="42">
        <v>16000</v>
      </c>
      <c r="D232" s="42">
        <v>0</v>
      </c>
      <c r="E232" s="42">
        <v>0</v>
      </c>
      <c r="F232" s="37"/>
    </row>
    <row r="233" spans="1:6" ht="12.75">
      <c r="A233" s="41"/>
      <c r="B233" s="45" t="s">
        <v>180</v>
      </c>
      <c r="C233" s="42">
        <v>776120</v>
      </c>
      <c r="D233" s="42">
        <v>794420</v>
      </c>
      <c r="E233" s="42">
        <v>838893</v>
      </c>
      <c r="F233" s="37">
        <f t="shared" si="3"/>
        <v>1.055981722514539</v>
      </c>
    </row>
    <row r="234" spans="1:6" ht="12.75">
      <c r="A234" s="41"/>
      <c r="B234" s="40" t="s">
        <v>14</v>
      </c>
      <c r="C234" s="41"/>
      <c r="D234" s="41"/>
      <c r="E234" s="41"/>
      <c r="F234" s="37"/>
    </row>
    <row r="235" spans="1:6" ht="12.75">
      <c r="A235" s="41" t="s">
        <v>132</v>
      </c>
      <c r="B235" s="40" t="s">
        <v>115</v>
      </c>
      <c r="C235" s="42">
        <v>776120</v>
      </c>
      <c r="D235" s="42">
        <v>778420</v>
      </c>
      <c r="E235" s="42">
        <v>838893</v>
      </c>
      <c r="F235" s="37">
        <f t="shared" si="3"/>
        <v>1.0776868528557848</v>
      </c>
    </row>
    <row r="236" spans="1:6" ht="12.75">
      <c r="A236" s="41"/>
      <c r="B236" s="40" t="s">
        <v>130</v>
      </c>
      <c r="C236" s="42">
        <v>564027</v>
      </c>
      <c r="D236" s="42">
        <v>563626</v>
      </c>
      <c r="E236" s="42">
        <v>587468</v>
      </c>
      <c r="F236" s="37">
        <f t="shared" si="3"/>
        <v>1.0423011003750715</v>
      </c>
    </row>
    <row r="237" spans="1:6" ht="13.5" customHeight="1">
      <c r="A237" s="41" t="s">
        <v>123</v>
      </c>
      <c r="B237" s="40" t="s">
        <v>124</v>
      </c>
      <c r="C237" s="42">
        <v>0</v>
      </c>
      <c r="D237" s="42">
        <v>16000</v>
      </c>
      <c r="E237" s="42">
        <v>0</v>
      </c>
      <c r="F237" s="37">
        <f t="shared" si="3"/>
        <v>0</v>
      </c>
    </row>
    <row r="238" spans="1:6" ht="33.75">
      <c r="A238" s="41"/>
      <c r="B238" s="43" t="s">
        <v>181</v>
      </c>
      <c r="C238" s="42">
        <v>0</v>
      </c>
      <c r="D238" s="42">
        <v>2957403</v>
      </c>
      <c r="E238" s="42">
        <f>E240</f>
        <v>4548896</v>
      </c>
      <c r="F238" s="44">
        <f t="shared" si="3"/>
        <v>1.5381386980401386</v>
      </c>
    </row>
    <row r="239" spans="1:6" ht="12.75">
      <c r="A239" s="41"/>
      <c r="B239" s="40" t="s">
        <v>14</v>
      </c>
      <c r="C239" s="42"/>
      <c r="D239" s="42"/>
      <c r="E239" s="42"/>
      <c r="F239" s="37"/>
    </row>
    <row r="240" spans="1:6" ht="12.75">
      <c r="A240" s="41" t="s">
        <v>132</v>
      </c>
      <c r="B240" s="40" t="s">
        <v>115</v>
      </c>
      <c r="C240" s="42">
        <v>0</v>
      </c>
      <c r="D240" s="42">
        <v>2939494</v>
      </c>
      <c r="E240" s="42">
        <v>4548896</v>
      </c>
      <c r="F240" s="37">
        <f t="shared" si="3"/>
        <v>1.547509877550354</v>
      </c>
    </row>
    <row r="241" spans="1:6" ht="12.75">
      <c r="A241" s="41"/>
      <c r="B241" s="40" t="s">
        <v>130</v>
      </c>
      <c r="C241" s="42">
        <v>0</v>
      </c>
      <c r="D241" s="42">
        <v>77796</v>
      </c>
      <c r="E241" s="42">
        <v>112733</v>
      </c>
      <c r="F241" s="37">
        <f t="shared" si="3"/>
        <v>1.4490847858501723</v>
      </c>
    </row>
    <row r="242" spans="1:6" ht="12.75">
      <c r="A242" s="41" t="s">
        <v>123</v>
      </c>
      <c r="B242" s="40" t="s">
        <v>124</v>
      </c>
      <c r="C242" s="42">
        <v>0</v>
      </c>
      <c r="D242" s="42">
        <v>17909</v>
      </c>
      <c r="E242" s="42">
        <v>0</v>
      </c>
      <c r="F242" s="37">
        <f t="shared" si="3"/>
        <v>0</v>
      </c>
    </row>
    <row r="243" spans="1:6" ht="12.75">
      <c r="A243" s="41"/>
      <c r="B243" s="40" t="s">
        <v>182</v>
      </c>
      <c r="C243" s="42">
        <v>0</v>
      </c>
      <c r="D243" s="42">
        <v>2925609</v>
      </c>
      <c r="E243" s="42">
        <v>4475203</v>
      </c>
      <c r="F243" s="37">
        <f t="shared" si="3"/>
        <v>1.5296654474333378</v>
      </c>
    </row>
    <row r="244" spans="1:6" ht="13.5" customHeight="1">
      <c r="A244" s="41"/>
      <c r="B244" s="40" t="s">
        <v>183</v>
      </c>
      <c r="C244" s="42">
        <v>0</v>
      </c>
      <c r="D244" s="42">
        <v>31794</v>
      </c>
      <c r="E244" s="42">
        <v>73693</v>
      </c>
      <c r="F244" s="37">
        <f t="shared" si="3"/>
        <v>2.3178272630055985</v>
      </c>
    </row>
    <row r="245" spans="1:6" ht="45">
      <c r="A245" s="41"/>
      <c r="B245" s="43" t="s">
        <v>184</v>
      </c>
      <c r="C245" s="42">
        <v>24486</v>
      </c>
      <c r="D245" s="42">
        <v>25861</v>
      </c>
      <c r="E245" s="42">
        <v>27707</v>
      </c>
      <c r="F245" s="44">
        <f t="shared" si="3"/>
        <v>1.0713816171068404</v>
      </c>
    </row>
    <row r="246" spans="1:6" ht="12.75">
      <c r="A246" s="41"/>
      <c r="B246" s="40" t="s">
        <v>14</v>
      </c>
      <c r="C246" s="41"/>
      <c r="D246" s="41"/>
      <c r="E246" s="41"/>
      <c r="F246" s="37"/>
    </row>
    <row r="247" spans="1:6" ht="12.75">
      <c r="A247" s="41" t="s">
        <v>114</v>
      </c>
      <c r="B247" s="40" t="s">
        <v>115</v>
      </c>
      <c r="C247" s="42">
        <v>24486</v>
      </c>
      <c r="D247" s="42">
        <v>25861</v>
      </c>
      <c r="E247" s="42">
        <v>27707</v>
      </c>
      <c r="F247" s="37">
        <f t="shared" si="3"/>
        <v>1.0713816171068404</v>
      </c>
    </row>
    <row r="248" spans="1:6" ht="13.5" customHeight="1">
      <c r="A248" s="41"/>
      <c r="B248" s="40" t="s">
        <v>182</v>
      </c>
      <c r="C248" s="42">
        <v>24486</v>
      </c>
      <c r="D248" s="42">
        <v>25861</v>
      </c>
      <c r="E248" s="42">
        <v>27707</v>
      </c>
      <c r="F248" s="37">
        <f t="shared" si="3"/>
        <v>1.0713816171068404</v>
      </c>
    </row>
    <row r="249" spans="1:6" ht="22.5">
      <c r="A249" s="41"/>
      <c r="B249" s="43" t="s">
        <v>185</v>
      </c>
      <c r="C249" s="42">
        <v>1506580</v>
      </c>
      <c r="D249" s="42">
        <v>1411597</v>
      </c>
      <c r="E249" s="42">
        <v>1337049</v>
      </c>
      <c r="F249" s="37">
        <f t="shared" si="3"/>
        <v>0.9471888931472651</v>
      </c>
    </row>
    <row r="250" spans="1:6" ht="12.75">
      <c r="A250" s="41"/>
      <c r="B250" s="40" t="s">
        <v>14</v>
      </c>
      <c r="C250" s="41"/>
      <c r="D250" s="41"/>
      <c r="E250" s="41"/>
      <c r="F250" s="37"/>
    </row>
    <row r="251" spans="1:6" ht="12.75">
      <c r="A251" s="41" t="s">
        <v>114</v>
      </c>
      <c r="B251" s="40" t="s">
        <v>115</v>
      </c>
      <c r="C251" s="42">
        <v>1506580</v>
      </c>
      <c r="D251" s="42">
        <v>1411597</v>
      </c>
      <c r="E251" s="42">
        <v>1337049</v>
      </c>
      <c r="F251" s="37">
        <f t="shared" si="3"/>
        <v>0.9471888931472651</v>
      </c>
    </row>
    <row r="252" spans="1:6" ht="12.75">
      <c r="A252" s="41"/>
      <c r="B252" s="40" t="s">
        <v>14</v>
      </c>
      <c r="C252" s="41"/>
      <c r="D252" s="41"/>
      <c r="E252" s="41"/>
      <c r="F252" s="37"/>
    </row>
    <row r="253" spans="1:6" ht="12.75">
      <c r="A253" s="41"/>
      <c r="B253" s="40" t="s">
        <v>168</v>
      </c>
      <c r="C253" s="42">
        <v>11000</v>
      </c>
      <c r="D253" s="42">
        <v>0</v>
      </c>
      <c r="E253" s="42">
        <v>0</v>
      </c>
      <c r="F253" s="37">
        <v>0</v>
      </c>
    </row>
    <row r="254" spans="1:6" ht="12.75">
      <c r="A254" s="41"/>
      <c r="B254" s="40" t="s">
        <v>139</v>
      </c>
      <c r="C254" s="42">
        <v>904300</v>
      </c>
      <c r="D254" s="42">
        <v>1007946</v>
      </c>
      <c r="E254" s="42">
        <v>968900</v>
      </c>
      <c r="F254" s="37">
        <f t="shared" si="3"/>
        <v>0.9612618136289047</v>
      </c>
    </row>
    <row r="255" spans="1:6" ht="12.75">
      <c r="A255" s="41"/>
      <c r="B255" s="40" t="s">
        <v>14</v>
      </c>
      <c r="C255" s="42"/>
      <c r="D255" s="42"/>
      <c r="E255" s="42"/>
      <c r="F255" s="37"/>
    </row>
    <row r="256" spans="1:6" ht="12.75">
      <c r="A256" s="41"/>
      <c r="B256" s="40" t="s">
        <v>186</v>
      </c>
      <c r="C256" s="42">
        <v>0</v>
      </c>
      <c r="D256" s="42">
        <v>0</v>
      </c>
      <c r="E256" s="42">
        <v>67000</v>
      </c>
      <c r="F256" s="37">
        <v>0</v>
      </c>
    </row>
    <row r="257" spans="1:6" ht="12.75">
      <c r="A257" s="41"/>
      <c r="B257" s="40" t="s">
        <v>140</v>
      </c>
      <c r="C257" s="42">
        <v>602280</v>
      </c>
      <c r="D257" s="42">
        <v>403651</v>
      </c>
      <c r="E257" s="42">
        <v>368149</v>
      </c>
      <c r="F257" s="37">
        <f t="shared" si="3"/>
        <v>0.9120477838528828</v>
      </c>
    </row>
    <row r="258" spans="1:6" ht="13.5" customHeight="1">
      <c r="A258" s="41"/>
      <c r="B258" s="45" t="s">
        <v>187</v>
      </c>
      <c r="C258" s="42">
        <v>1900000</v>
      </c>
      <c r="D258" s="42">
        <v>1900000</v>
      </c>
      <c r="E258" s="42">
        <v>2000000</v>
      </c>
      <c r="F258" s="37">
        <f t="shared" si="3"/>
        <v>1.0526315789473684</v>
      </c>
    </row>
    <row r="259" spans="1:6" ht="12.75">
      <c r="A259" s="41"/>
      <c r="B259" s="40" t="s">
        <v>14</v>
      </c>
      <c r="C259" s="41"/>
      <c r="D259" s="41"/>
      <c r="E259" s="41"/>
      <c r="F259" s="37"/>
    </row>
    <row r="260" spans="1:6" ht="12.75">
      <c r="A260" s="41" t="s">
        <v>114</v>
      </c>
      <c r="B260" s="40" t="s">
        <v>115</v>
      </c>
      <c r="C260" s="42">
        <v>1900000</v>
      </c>
      <c r="D260" s="42">
        <v>1900000</v>
      </c>
      <c r="E260" s="42">
        <v>2000000</v>
      </c>
      <c r="F260" s="37">
        <f t="shared" si="3"/>
        <v>1.0526315789473684</v>
      </c>
    </row>
    <row r="261" spans="1:6" ht="22.5">
      <c r="A261" s="41"/>
      <c r="B261" s="43" t="s">
        <v>188</v>
      </c>
      <c r="C261" s="42">
        <v>58369</v>
      </c>
      <c r="D261" s="42">
        <v>13458</v>
      </c>
      <c r="E261" s="42">
        <v>0</v>
      </c>
      <c r="F261" s="37">
        <f t="shared" si="3"/>
        <v>0</v>
      </c>
    </row>
    <row r="262" spans="1:6" ht="12.75">
      <c r="A262" s="41"/>
      <c r="B262" s="40" t="s">
        <v>14</v>
      </c>
      <c r="C262" s="41"/>
      <c r="D262" s="41"/>
      <c r="E262" s="41"/>
      <c r="F262" s="37"/>
    </row>
    <row r="263" spans="1:6" ht="12.75">
      <c r="A263" s="41" t="s">
        <v>114</v>
      </c>
      <c r="B263" s="40" t="s">
        <v>115</v>
      </c>
      <c r="C263" s="42">
        <v>58369</v>
      </c>
      <c r="D263" s="42">
        <v>13458</v>
      </c>
      <c r="E263" s="42">
        <v>0</v>
      </c>
      <c r="F263" s="37">
        <f t="shared" si="3"/>
        <v>0</v>
      </c>
    </row>
    <row r="264" spans="1:6" ht="12.75">
      <c r="A264" s="41"/>
      <c r="B264" s="40" t="s">
        <v>140</v>
      </c>
      <c r="C264" s="42">
        <v>58369</v>
      </c>
      <c r="D264" s="42">
        <v>13458</v>
      </c>
      <c r="E264" s="42">
        <v>0</v>
      </c>
      <c r="F264" s="37">
        <f t="shared" si="3"/>
        <v>0</v>
      </c>
    </row>
    <row r="265" spans="1:6" ht="12.75">
      <c r="A265" s="41"/>
      <c r="B265" s="45" t="s">
        <v>189</v>
      </c>
      <c r="C265" s="42">
        <v>1616168</v>
      </c>
      <c r="D265" s="42">
        <v>1616168</v>
      </c>
      <c r="E265" s="42">
        <f>E267+E269</f>
        <v>1614941</v>
      </c>
      <c r="F265" s="37">
        <f t="shared" si="3"/>
        <v>0.9992407967488528</v>
      </c>
    </row>
    <row r="266" spans="1:6" ht="12.75">
      <c r="A266" s="41"/>
      <c r="B266" s="40" t="s">
        <v>14</v>
      </c>
      <c r="C266" s="41"/>
      <c r="D266" s="41"/>
      <c r="E266" s="41"/>
      <c r="F266" s="37"/>
    </row>
    <row r="267" spans="1:6" ht="12.75">
      <c r="A267" s="41" t="s">
        <v>114</v>
      </c>
      <c r="B267" s="40" t="s">
        <v>115</v>
      </c>
      <c r="C267" s="42">
        <v>1616168</v>
      </c>
      <c r="D267" s="42">
        <v>1616168</v>
      </c>
      <c r="E267" s="42">
        <v>1605941</v>
      </c>
      <c r="F267" s="37">
        <f t="shared" si="3"/>
        <v>0.9936720687453284</v>
      </c>
    </row>
    <row r="268" spans="1:6" ht="12.75">
      <c r="A268" s="41"/>
      <c r="B268" s="40" t="s">
        <v>130</v>
      </c>
      <c r="C268" s="42">
        <v>1365107</v>
      </c>
      <c r="D268" s="42">
        <v>1364005</v>
      </c>
      <c r="E268" s="42">
        <v>1355376</v>
      </c>
      <c r="F268" s="37">
        <f t="shared" si="3"/>
        <v>0.9936737768556567</v>
      </c>
    </row>
    <row r="269" spans="1:6" ht="12.75">
      <c r="A269" s="41" t="s">
        <v>123</v>
      </c>
      <c r="B269" s="40" t="s">
        <v>124</v>
      </c>
      <c r="C269" s="42">
        <v>0</v>
      </c>
      <c r="D269" s="42">
        <v>0</v>
      </c>
      <c r="E269" s="42">
        <v>9000</v>
      </c>
      <c r="F269" s="37">
        <v>0</v>
      </c>
    </row>
    <row r="270" spans="1:6" ht="13.5" customHeight="1">
      <c r="A270" s="41"/>
      <c r="B270" s="40" t="s">
        <v>139</v>
      </c>
      <c r="C270" s="42">
        <v>1215498</v>
      </c>
      <c r="D270" s="42">
        <v>1215498</v>
      </c>
      <c r="E270" s="42">
        <v>1614941</v>
      </c>
      <c r="F270" s="37">
        <f t="shared" si="3"/>
        <v>1.3286249751130812</v>
      </c>
    </row>
    <row r="271" spans="1:6" ht="12.75">
      <c r="A271" s="41"/>
      <c r="B271" s="40" t="s">
        <v>14</v>
      </c>
      <c r="C271" s="42"/>
      <c r="D271" s="42"/>
      <c r="E271" s="42"/>
      <c r="F271" s="37"/>
    </row>
    <row r="272" spans="1:6" ht="12.75">
      <c r="A272" s="41"/>
      <c r="B272" s="40" t="s">
        <v>186</v>
      </c>
      <c r="C272" s="42">
        <v>0</v>
      </c>
      <c r="D272" s="42">
        <v>0</v>
      </c>
      <c r="E272" s="42">
        <v>382430</v>
      </c>
      <c r="F272" s="37">
        <v>0</v>
      </c>
    </row>
    <row r="273" spans="1:6" ht="12.75">
      <c r="A273" s="41"/>
      <c r="B273" s="40" t="s">
        <v>140</v>
      </c>
      <c r="C273" s="42">
        <v>400670</v>
      </c>
      <c r="D273" s="42">
        <v>400670</v>
      </c>
      <c r="E273" s="42">
        <v>0</v>
      </c>
      <c r="F273" s="37">
        <f t="shared" si="3"/>
        <v>0</v>
      </c>
    </row>
    <row r="274" spans="1:6" ht="22.5">
      <c r="A274" s="41"/>
      <c r="B274" s="43" t="s">
        <v>190</v>
      </c>
      <c r="C274" s="42">
        <v>169429</v>
      </c>
      <c r="D274" s="42">
        <v>169429</v>
      </c>
      <c r="E274" s="42">
        <v>206230</v>
      </c>
      <c r="F274" s="44">
        <f t="shared" si="3"/>
        <v>1.2172060273034722</v>
      </c>
    </row>
    <row r="275" spans="1:6" ht="12.75">
      <c r="A275" s="41"/>
      <c r="B275" s="40" t="s">
        <v>14</v>
      </c>
      <c r="C275" s="41"/>
      <c r="D275" s="41"/>
      <c r="E275" s="41"/>
      <c r="F275" s="37"/>
    </row>
    <row r="276" spans="1:6" ht="12.75">
      <c r="A276" s="41" t="s">
        <v>114</v>
      </c>
      <c r="B276" s="40" t="s">
        <v>115</v>
      </c>
      <c r="C276" s="42">
        <v>169429</v>
      </c>
      <c r="D276" s="42">
        <v>169429</v>
      </c>
      <c r="E276" s="42">
        <v>206230</v>
      </c>
      <c r="F276" s="37">
        <f aca="true" t="shared" si="4" ref="F276:F338">+E276/D276</f>
        <v>1.2172060273034722</v>
      </c>
    </row>
    <row r="277" spans="1:6" ht="12.75">
      <c r="A277" s="41"/>
      <c r="B277" s="40" t="s">
        <v>14</v>
      </c>
      <c r="C277" s="42"/>
      <c r="D277" s="42"/>
      <c r="E277" s="42"/>
      <c r="F277" s="37"/>
    </row>
    <row r="278" spans="1:6" ht="12.75">
      <c r="A278" s="41"/>
      <c r="B278" s="40" t="s">
        <v>139</v>
      </c>
      <c r="C278" s="42">
        <v>169429</v>
      </c>
      <c r="D278" s="42">
        <v>169429</v>
      </c>
      <c r="E278" s="42">
        <v>175630</v>
      </c>
      <c r="F278" s="37">
        <f t="shared" si="4"/>
        <v>1.0365994015192204</v>
      </c>
    </row>
    <row r="279" spans="1:6" ht="12.75">
      <c r="A279" s="41"/>
      <c r="B279" s="40" t="s">
        <v>140</v>
      </c>
      <c r="C279" s="42">
        <v>0</v>
      </c>
      <c r="D279" s="42">
        <v>0</v>
      </c>
      <c r="E279" s="42">
        <v>30600</v>
      </c>
      <c r="F279" s="37"/>
    </row>
    <row r="280" spans="1:6" ht="12.75">
      <c r="A280" s="41"/>
      <c r="B280" s="45" t="s">
        <v>191</v>
      </c>
      <c r="C280" s="42">
        <v>99275</v>
      </c>
      <c r="D280" s="42">
        <v>157384</v>
      </c>
      <c r="E280" s="42">
        <f>E282</f>
        <v>52910</v>
      </c>
      <c r="F280" s="37">
        <f t="shared" si="4"/>
        <v>0.33618411020179945</v>
      </c>
    </row>
    <row r="281" spans="1:6" ht="12.75">
      <c r="A281" s="41"/>
      <c r="B281" s="40" t="s">
        <v>14</v>
      </c>
      <c r="C281" s="41"/>
      <c r="D281" s="41"/>
      <c r="E281" s="41"/>
      <c r="F281" s="37"/>
    </row>
    <row r="282" spans="1:6" ht="12.75">
      <c r="A282" s="41" t="s">
        <v>114</v>
      </c>
      <c r="B282" s="40" t="s">
        <v>115</v>
      </c>
      <c r="C282" s="42">
        <v>99275</v>
      </c>
      <c r="D282" s="42">
        <v>157384</v>
      </c>
      <c r="E282" s="42">
        <v>52910</v>
      </c>
      <c r="F282" s="37">
        <f t="shared" si="4"/>
        <v>0.33618411020179945</v>
      </c>
    </row>
    <row r="283" spans="1:6" ht="12.75">
      <c r="A283" s="41"/>
      <c r="B283" s="40" t="s">
        <v>139</v>
      </c>
      <c r="C283" s="42">
        <v>99275</v>
      </c>
      <c r="D283" s="42">
        <v>99275</v>
      </c>
      <c r="E283" s="42">
        <v>52910</v>
      </c>
      <c r="F283" s="37">
        <f t="shared" si="4"/>
        <v>0.5329639889196676</v>
      </c>
    </row>
    <row r="284" spans="1:6" ht="12.75">
      <c r="A284" s="41"/>
      <c r="B284" s="40" t="s">
        <v>130</v>
      </c>
      <c r="C284" s="42">
        <v>34263</v>
      </c>
      <c r="D284" s="42">
        <v>34263</v>
      </c>
      <c r="E284" s="42">
        <v>2610</v>
      </c>
      <c r="F284" s="37">
        <f t="shared" si="4"/>
        <v>0.07617546624638823</v>
      </c>
    </row>
    <row r="285" spans="1:6" ht="12.75">
      <c r="A285" s="41"/>
      <c r="B285" s="40" t="s">
        <v>192</v>
      </c>
      <c r="C285" s="42">
        <v>34500</v>
      </c>
      <c r="D285" s="42">
        <v>34500</v>
      </c>
      <c r="E285" s="42">
        <v>50300</v>
      </c>
      <c r="F285" s="37">
        <f t="shared" si="4"/>
        <v>1.4579710144927536</v>
      </c>
    </row>
    <row r="286" spans="1:6" ht="14.25" customHeight="1">
      <c r="A286" s="41"/>
      <c r="B286" s="40" t="s">
        <v>126</v>
      </c>
      <c r="C286" s="41">
        <v>0</v>
      </c>
      <c r="D286" s="42">
        <v>13000</v>
      </c>
      <c r="E286" s="41">
        <v>0</v>
      </c>
      <c r="F286" s="37">
        <f t="shared" si="4"/>
        <v>0</v>
      </c>
    </row>
    <row r="287" spans="1:6" ht="12.75">
      <c r="A287" s="41"/>
      <c r="B287" s="40"/>
      <c r="C287" s="41"/>
      <c r="D287" s="42"/>
      <c r="E287" s="41"/>
      <c r="F287" s="37"/>
    </row>
    <row r="288" spans="1:6" ht="12.75">
      <c r="A288" s="46" t="s">
        <v>100</v>
      </c>
      <c r="B288" s="47" t="s">
        <v>90</v>
      </c>
      <c r="C288" s="48">
        <v>1830292</v>
      </c>
      <c r="D288" s="48">
        <v>1913621</v>
      </c>
      <c r="E288" s="48">
        <f>E290+E294+E300+E305+E309</f>
        <v>2067261</v>
      </c>
      <c r="F288" s="37">
        <f t="shared" si="4"/>
        <v>1.0802875804561092</v>
      </c>
    </row>
    <row r="289" spans="1:6" ht="12.75">
      <c r="A289" s="41"/>
      <c r="B289" s="40" t="s">
        <v>14</v>
      </c>
      <c r="C289" s="42"/>
      <c r="D289" s="42"/>
      <c r="E289" s="42"/>
      <c r="F289" s="37"/>
    </row>
    <row r="290" spans="1:6" ht="12.75">
      <c r="A290" s="41"/>
      <c r="B290" s="45" t="s">
        <v>193</v>
      </c>
      <c r="C290" s="42">
        <v>1614084</v>
      </c>
      <c r="D290" s="42">
        <v>1634051</v>
      </c>
      <c r="E290" s="42">
        <v>1802579</v>
      </c>
      <c r="F290" s="37">
        <f t="shared" si="4"/>
        <v>1.1031350918667777</v>
      </c>
    </row>
    <row r="291" spans="1:6" ht="12.75">
      <c r="A291" s="41" t="s">
        <v>114</v>
      </c>
      <c r="B291" s="40" t="s">
        <v>115</v>
      </c>
      <c r="C291" s="42">
        <v>1577384</v>
      </c>
      <c r="D291" s="42">
        <v>1600864</v>
      </c>
      <c r="E291" s="42">
        <v>1758479</v>
      </c>
      <c r="F291" s="37">
        <f t="shared" si="4"/>
        <v>1.0984562086473304</v>
      </c>
    </row>
    <row r="292" spans="1:6" ht="12.75">
      <c r="A292" s="41"/>
      <c r="B292" s="40" t="s">
        <v>130</v>
      </c>
      <c r="C292" s="42">
        <v>1388045</v>
      </c>
      <c r="D292" s="42">
        <v>1407600</v>
      </c>
      <c r="E292" s="42">
        <v>1526495</v>
      </c>
      <c r="F292" s="37">
        <f t="shared" si="4"/>
        <v>1.084466467746519</v>
      </c>
    </row>
    <row r="293" spans="1:6" ht="12.75">
      <c r="A293" s="41" t="s">
        <v>123</v>
      </c>
      <c r="B293" s="40" t="s">
        <v>124</v>
      </c>
      <c r="C293" s="42">
        <v>36700</v>
      </c>
      <c r="D293" s="42">
        <v>33187</v>
      </c>
      <c r="E293" s="42">
        <v>44100</v>
      </c>
      <c r="F293" s="37">
        <f t="shared" si="4"/>
        <v>1.328833579413626</v>
      </c>
    </row>
    <row r="294" spans="1:6" ht="33.75">
      <c r="A294" s="41"/>
      <c r="B294" s="43" t="s">
        <v>194</v>
      </c>
      <c r="C294" s="42">
        <v>105790</v>
      </c>
      <c r="D294" s="42">
        <v>181115</v>
      </c>
      <c r="E294" s="42">
        <f>E296</f>
        <v>124280</v>
      </c>
      <c r="F294" s="44">
        <f t="shared" si="4"/>
        <v>0.6861938547331806</v>
      </c>
    </row>
    <row r="295" spans="1:6" ht="13.5" customHeight="1">
      <c r="A295" s="41"/>
      <c r="B295" s="40" t="s">
        <v>14</v>
      </c>
      <c r="C295" s="41"/>
      <c r="D295" s="41"/>
      <c r="E295" s="41"/>
      <c r="F295" s="37"/>
    </row>
    <row r="296" spans="1:6" ht="12.75">
      <c r="A296" s="41" t="s">
        <v>114</v>
      </c>
      <c r="B296" s="40" t="s">
        <v>115</v>
      </c>
      <c r="C296" s="42">
        <v>105790</v>
      </c>
      <c r="D296" s="42">
        <v>181115</v>
      </c>
      <c r="E296" s="42">
        <v>124280</v>
      </c>
      <c r="F296" s="37">
        <f t="shared" si="4"/>
        <v>0.6861938547331806</v>
      </c>
    </row>
    <row r="297" spans="1:6" ht="12.75">
      <c r="A297" s="41"/>
      <c r="B297" s="40" t="s">
        <v>130</v>
      </c>
      <c r="C297" s="42">
        <v>1059</v>
      </c>
      <c r="D297" s="42">
        <v>2146</v>
      </c>
      <c r="E297" s="42">
        <v>2614</v>
      </c>
      <c r="F297" s="37">
        <f t="shared" si="4"/>
        <v>1.2180801491146318</v>
      </c>
    </row>
    <row r="298" spans="1:6" ht="12.75">
      <c r="A298" s="41"/>
      <c r="B298" s="40" t="s">
        <v>192</v>
      </c>
      <c r="C298" s="42">
        <v>55000</v>
      </c>
      <c r="D298" s="42">
        <v>55000</v>
      </c>
      <c r="E298" s="42">
        <v>71900</v>
      </c>
      <c r="F298" s="37">
        <f t="shared" si="4"/>
        <v>1.3072727272727274</v>
      </c>
    </row>
    <row r="299" spans="1:6" ht="12.75">
      <c r="A299" s="41"/>
      <c r="B299" s="40"/>
      <c r="C299" s="42"/>
      <c r="D299" s="42"/>
      <c r="E299" s="42"/>
      <c r="F299" s="37"/>
    </row>
    <row r="300" spans="1:6" ht="12.75">
      <c r="A300" s="41"/>
      <c r="B300" s="45" t="s">
        <v>195</v>
      </c>
      <c r="C300" s="42">
        <v>63288</v>
      </c>
      <c r="D300" s="42">
        <v>51163</v>
      </c>
      <c r="E300" s="42">
        <v>60760</v>
      </c>
      <c r="F300" s="37">
        <f t="shared" si="4"/>
        <v>1.1875769599124366</v>
      </c>
    </row>
    <row r="301" spans="1:6" ht="12.75" customHeight="1">
      <c r="A301" s="41"/>
      <c r="B301" s="40" t="s">
        <v>14</v>
      </c>
      <c r="C301" s="41"/>
      <c r="D301" s="41"/>
      <c r="E301" s="41"/>
      <c r="F301" s="37"/>
    </row>
    <row r="302" spans="1:6" ht="12.75">
      <c r="A302" s="41" t="s">
        <v>132</v>
      </c>
      <c r="B302" s="40" t="s">
        <v>115</v>
      </c>
      <c r="C302" s="42">
        <v>63288</v>
      </c>
      <c r="D302" s="42">
        <v>51163</v>
      </c>
      <c r="E302" s="42">
        <v>60760</v>
      </c>
      <c r="F302" s="37">
        <f t="shared" si="4"/>
        <v>1.1875769599124366</v>
      </c>
    </row>
    <row r="303" spans="1:6" ht="12.75">
      <c r="A303" s="41"/>
      <c r="B303" s="40" t="s">
        <v>14</v>
      </c>
      <c r="C303" s="42"/>
      <c r="D303" s="42"/>
      <c r="E303" s="42"/>
      <c r="F303" s="37"/>
    </row>
    <row r="304" spans="1:6" ht="12.75">
      <c r="A304" s="41"/>
      <c r="B304" s="40" t="s">
        <v>196</v>
      </c>
      <c r="C304" s="42">
        <v>0</v>
      </c>
      <c r="D304" s="42">
        <v>400</v>
      </c>
      <c r="E304" s="42">
        <v>0</v>
      </c>
      <c r="F304" s="37">
        <f t="shared" si="4"/>
        <v>0</v>
      </c>
    </row>
    <row r="305" spans="1:6" ht="22.5" customHeight="1">
      <c r="A305" s="41"/>
      <c r="B305" s="43" t="s">
        <v>197</v>
      </c>
      <c r="C305" s="42">
        <v>42000</v>
      </c>
      <c r="D305" s="42">
        <v>42000</v>
      </c>
      <c r="E305" s="42">
        <v>74000</v>
      </c>
      <c r="F305" s="44">
        <f t="shared" si="4"/>
        <v>1.7619047619047619</v>
      </c>
    </row>
    <row r="306" spans="1:6" ht="12.75">
      <c r="A306" s="41"/>
      <c r="B306" s="40" t="s">
        <v>14</v>
      </c>
      <c r="C306" s="41"/>
      <c r="D306" s="41"/>
      <c r="E306" s="41"/>
      <c r="F306" s="37"/>
    </row>
    <row r="307" spans="1:6" ht="12.75">
      <c r="A307" s="41" t="s">
        <v>114</v>
      </c>
      <c r="B307" s="40" t="s">
        <v>115</v>
      </c>
      <c r="C307" s="42">
        <v>42000</v>
      </c>
      <c r="D307" s="42">
        <v>42000</v>
      </c>
      <c r="E307" s="42">
        <v>74000</v>
      </c>
      <c r="F307" s="37">
        <f t="shared" si="4"/>
        <v>1.7619047619047619</v>
      </c>
    </row>
    <row r="308" spans="1:6" ht="12.75">
      <c r="A308" s="41"/>
      <c r="B308" s="40" t="s">
        <v>192</v>
      </c>
      <c r="C308" s="42">
        <v>42000</v>
      </c>
      <c r="D308" s="42">
        <v>42000</v>
      </c>
      <c r="E308" s="42">
        <v>74000</v>
      </c>
      <c r="F308" s="37">
        <f t="shared" si="4"/>
        <v>1.7619047619047619</v>
      </c>
    </row>
    <row r="309" spans="1:6" ht="22.5">
      <c r="A309" s="41"/>
      <c r="B309" s="43" t="s">
        <v>198</v>
      </c>
      <c r="C309" s="42">
        <v>5130</v>
      </c>
      <c r="D309" s="42">
        <v>5292</v>
      </c>
      <c r="E309" s="42">
        <v>5642</v>
      </c>
      <c r="F309" s="44">
        <f t="shared" si="4"/>
        <v>1.066137566137566</v>
      </c>
    </row>
    <row r="310" spans="1:6" ht="12.75">
      <c r="A310" s="41"/>
      <c r="B310" s="40" t="s">
        <v>14</v>
      </c>
      <c r="C310" s="41"/>
      <c r="D310" s="41"/>
      <c r="E310" s="41"/>
      <c r="F310" s="37"/>
    </row>
    <row r="311" spans="1:6" ht="12.75">
      <c r="A311" s="41" t="s">
        <v>114</v>
      </c>
      <c r="B311" s="40" t="s">
        <v>115</v>
      </c>
      <c r="C311" s="42">
        <v>5130</v>
      </c>
      <c r="D311" s="42">
        <v>5292</v>
      </c>
      <c r="E311" s="42">
        <v>5642</v>
      </c>
      <c r="F311" s="37">
        <f t="shared" si="4"/>
        <v>1.066137566137566</v>
      </c>
    </row>
    <row r="312" spans="1:6" ht="12.75">
      <c r="A312" s="41"/>
      <c r="B312" s="40"/>
      <c r="C312" s="41"/>
      <c r="D312" s="41"/>
      <c r="E312" s="41"/>
      <c r="F312" s="37"/>
    </row>
    <row r="313" spans="1:6" ht="22.5">
      <c r="A313" s="50" t="s">
        <v>102</v>
      </c>
      <c r="B313" s="51" t="s">
        <v>94</v>
      </c>
      <c r="C313" s="48">
        <v>9307511</v>
      </c>
      <c r="D313" s="48">
        <v>10752041</v>
      </c>
      <c r="E313" s="48">
        <f>E315+E318+E322+E326+E332+E341</f>
        <v>5099960</v>
      </c>
      <c r="F313" s="44">
        <f t="shared" si="4"/>
        <v>0.4743248281884342</v>
      </c>
    </row>
    <row r="314" spans="1:6" ht="12.75">
      <c r="A314" s="41"/>
      <c r="B314" s="40" t="s">
        <v>14</v>
      </c>
      <c r="C314" s="41"/>
      <c r="D314" s="41"/>
      <c r="E314" s="41"/>
      <c r="F314" s="37"/>
    </row>
    <row r="315" spans="1:6" ht="12.75">
      <c r="A315" s="41"/>
      <c r="B315" s="45" t="s">
        <v>199</v>
      </c>
      <c r="C315" s="42">
        <v>6020474</v>
      </c>
      <c r="D315" s="42">
        <v>7280974</v>
      </c>
      <c r="E315" s="42">
        <f>E317</f>
        <v>2300000</v>
      </c>
      <c r="F315" s="37">
        <f t="shared" si="4"/>
        <v>0.3158918023879772</v>
      </c>
    </row>
    <row r="316" spans="1:6" ht="12.75">
      <c r="A316" s="41"/>
      <c r="B316" s="40" t="s">
        <v>14</v>
      </c>
      <c r="C316" s="41"/>
      <c r="D316" s="41"/>
      <c r="E316" s="41"/>
      <c r="F316" s="37"/>
    </row>
    <row r="317" spans="1:6" ht="13.5" customHeight="1">
      <c r="A317" s="41" t="s">
        <v>114</v>
      </c>
      <c r="B317" s="40" t="s">
        <v>124</v>
      </c>
      <c r="C317" s="42">
        <v>6020474</v>
      </c>
      <c r="D317" s="42">
        <v>7280974</v>
      </c>
      <c r="E317" s="42">
        <v>2300000</v>
      </c>
      <c r="F317" s="37">
        <f t="shared" si="4"/>
        <v>0.3158918023879772</v>
      </c>
    </row>
    <row r="318" spans="1:6" ht="12.75">
      <c r="A318" s="41"/>
      <c r="B318" s="45" t="s">
        <v>200</v>
      </c>
      <c r="C318" s="42">
        <v>368731</v>
      </c>
      <c r="D318" s="42">
        <v>386731</v>
      </c>
      <c r="E318" s="42">
        <v>315160</v>
      </c>
      <c r="F318" s="37">
        <f t="shared" si="4"/>
        <v>0.8149333774639219</v>
      </c>
    </row>
    <row r="319" spans="1:6" ht="12.75">
      <c r="A319" s="41"/>
      <c r="B319" s="40" t="s">
        <v>14</v>
      </c>
      <c r="C319" s="41"/>
      <c r="D319" s="41"/>
      <c r="E319" s="41"/>
      <c r="F319" s="37"/>
    </row>
    <row r="320" spans="1:6" ht="12.75">
      <c r="A320" s="41" t="s">
        <v>114</v>
      </c>
      <c r="B320" s="40" t="s">
        <v>115</v>
      </c>
      <c r="C320" s="42">
        <v>368731</v>
      </c>
      <c r="D320" s="42">
        <v>386731</v>
      </c>
      <c r="E320" s="42">
        <v>315160</v>
      </c>
      <c r="F320" s="37">
        <f t="shared" si="4"/>
        <v>0.8149333774639219</v>
      </c>
    </row>
    <row r="321" spans="1:6" ht="12.75">
      <c r="A321" s="41"/>
      <c r="B321" s="40" t="s">
        <v>130</v>
      </c>
      <c r="C321" s="42">
        <v>56278</v>
      </c>
      <c r="D321" s="42">
        <v>56278</v>
      </c>
      <c r="E321" s="42">
        <v>55351</v>
      </c>
      <c r="F321" s="37">
        <f t="shared" si="4"/>
        <v>0.9835281992963503</v>
      </c>
    </row>
    <row r="322" spans="1:6" ht="12.75">
      <c r="A322" s="41"/>
      <c r="B322" s="45" t="s">
        <v>201</v>
      </c>
      <c r="C322" s="42">
        <v>1116000</v>
      </c>
      <c r="D322" s="42">
        <v>1116000</v>
      </c>
      <c r="E322" s="42">
        <v>1036200</v>
      </c>
      <c r="F322" s="37">
        <f t="shared" si="4"/>
        <v>0.928494623655914</v>
      </c>
    </row>
    <row r="323" spans="1:6" ht="12.75">
      <c r="A323" s="41"/>
      <c r="B323" s="40" t="s">
        <v>14</v>
      </c>
      <c r="C323" s="41"/>
      <c r="D323" s="41"/>
      <c r="E323" s="41"/>
      <c r="F323" s="37"/>
    </row>
    <row r="324" spans="1:6" ht="12.75">
      <c r="A324" s="41" t="s">
        <v>114</v>
      </c>
      <c r="B324" s="40" t="s">
        <v>115</v>
      </c>
      <c r="C324" s="42">
        <v>1116000</v>
      </c>
      <c r="D324" s="42">
        <v>1116000</v>
      </c>
      <c r="E324" s="42">
        <v>1036200</v>
      </c>
      <c r="F324" s="37">
        <f t="shared" si="4"/>
        <v>0.928494623655914</v>
      </c>
    </row>
    <row r="325" spans="1:6" ht="12.75">
      <c r="A325" s="41"/>
      <c r="B325" s="40" t="s">
        <v>130</v>
      </c>
      <c r="C325" s="42">
        <v>0</v>
      </c>
      <c r="D325" s="42">
        <v>2500</v>
      </c>
      <c r="E325" s="42">
        <v>2500</v>
      </c>
      <c r="F325" s="37">
        <f t="shared" si="4"/>
        <v>1</v>
      </c>
    </row>
    <row r="326" spans="1:6" ht="22.5">
      <c r="A326" s="41"/>
      <c r="B326" s="43" t="s">
        <v>202</v>
      </c>
      <c r="C326" s="42">
        <v>394300</v>
      </c>
      <c r="D326" s="42">
        <v>404300</v>
      </c>
      <c r="E326" s="42">
        <v>190000</v>
      </c>
      <c r="F326" s="44">
        <f t="shared" si="4"/>
        <v>0.46994805837249565</v>
      </c>
    </row>
    <row r="327" spans="1:6" ht="12.75">
      <c r="A327" s="41"/>
      <c r="B327" s="40" t="s">
        <v>14</v>
      </c>
      <c r="C327" s="41"/>
      <c r="D327" s="41"/>
      <c r="E327" s="41"/>
      <c r="F327" s="37"/>
    </row>
    <row r="328" spans="1:6" ht="12.75">
      <c r="A328" s="41" t="s">
        <v>114</v>
      </c>
      <c r="B328" s="40" t="s">
        <v>115</v>
      </c>
      <c r="C328" s="42">
        <v>194300</v>
      </c>
      <c r="D328" s="42">
        <v>204300</v>
      </c>
      <c r="E328" s="42">
        <v>190000</v>
      </c>
      <c r="F328" s="37">
        <f t="shared" si="4"/>
        <v>0.9300048947626041</v>
      </c>
    </row>
    <row r="329" spans="1:6" ht="12.75">
      <c r="A329" s="41"/>
      <c r="B329" s="40" t="s">
        <v>14</v>
      </c>
      <c r="C329" s="41"/>
      <c r="D329" s="41"/>
      <c r="E329" s="41"/>
      <c r="F329" s="37"/>
    </row>
    <row r="330" spans="1:6" ht="12.75">
      <c r="A330" s="41"/>
      <c r="B330" s="40" t="s">
        <v>126</v>
      </c>
      <c r="C330" s="42">
        <v>5000</v>
      </c>
      <c r="D330" s="42">
        <v>5000</v>
      </c>
      <c r="E330" s="42">
        <v>0</v>
      </c>
      <c r="F330" s="37">
        <f t="shared" si="4"/>
        <v>0</v>
      </c>
    </row>
    <row r="331" spans="1:6" ht="12.75">
      <c r="A331" s="41" t="s">
        <v>123</v>
      </c>
      <c r="B331" s="40" t="s">
        <v>124</v>
      </c>
      <c r="C331" s="42">
        <v>200000</v>
      </c>
      <c r="D331" s="42">
        <v>200000</v>
      </c>
      <c r="E331" s="42">
        <v>0</v>
      </c>
      <c r="F331" s="37">
        <f t="shared" si="4"/>
        <v>0</v>
      </c>
    </row>
    <row r="332" spans="1:6" ht="12.75">
      <c r="A332" s="41"/>
      <c r="B332" s="45" t="s">
        <v>203</v>
      </c>
      <c r="C332" s="42">
        <v>1208006</v>
      </c>
      <c r="D332" s="42">
        <v>1334036</v>
      </c>
      <c r="E332" s="42">
        <v>1080000</v>
      </c>
      <c r="F332" s="37">
        <f t="shared" si="4"/>
        <v>0.8095733548419982</v>
      </c>
    </row>
    <row r="333" spans="1:6" ht="12.75">
      <c r="A333" s="41"/>
      <c r="B333" s="40" t="s">
        <v>14</v>
      </c>
      <c r="C333" s="41"/>
      <c r="D333" s="41"/>
      <c r="E333" s="41"/>
      <c r="F333" s="37"/>
    </row>
    <row r="334" spans="1:6" ht="12.75">
      <c r="A334" s="41" t="s">
        <v>114</v>
      </c>
      <c r="B334" s="40" t="s">
        <v>115</v>
      </c>
      <c r="C334" s="42">
        <v>1130000</v>
      </c>
      <c r="D334" s="42">
        <v>1175326</v>
      </c>
      <c r="E334" s="42">
        <v>1080000</v>
      </c>
      <c r="F334" s="37">
        <f t="shared" si="4"/>
        <v>0.9188939919647825</v>
      </c>
    </row>
    <row r="335" spans="1:6" ht="12.75">
      <c r="A335" s="41"/>
      <c r="B335" s="40" t="s">
        <v>14</v>
      </c>
      <c r="C335" s="41"/>
      <c r="D335" s="41"/>
      <c r="E335" s="41"/>
      <c r="F335" s="37"/>
    </row>
    <row r="336" spans="1:6" ht="12.75">
      <c r="A336" s="41"/>
      <c r="B336" s="40" t="s">
        <v>139</v>
      </c>
      <c r="C336" s="42">
        <v>1130000</v>
      </c>
      <c r="D336" s="42">
        <v>903500</v>
      </c>
      <c r="E336" s="42">
        <v>1080000</v>
      </c>
      <c r="F336" s="37">
        <f t="shared" si="4"/>
        <v>1.1953514111787493</v>
      </c>
    </row>
    <row r="337" spans="1:6" ht="12.75">
      <c r="A337" s="41"/>
      <c r="B337" s="40" t="s">
        <v>140</v>
      </c>
      <c r="C337" s="42">
        <v>0</v>
      </c>
      <c r="D337" s="42">
        <v>271826</v>
      </c>
      <c r="E337" s="42">
        <v>0</v>
      </c>
      <c r="F337" s="37">
        <f t="shared" si="4"/>
        <v>0</v>
      </c>
    </row>
    <row r="338" spans="1:6" ht="12.75">
      <c r="A338" s="41" t="s">
        <v>123</v>
      </c>
      <c r="B338" s="40" t="s">
        <v>124</v>
      </c>
      <c r="C338" s="42">
        <v>78006</v>
      </c>
      <c r="D338" s="42">
        <v>158710</v>
      </c>
      <c r="E338" s="42">
        <v>0</v>
      </c>
      <c r="F338" s="37">
        <f t="shared" si="4"/>
        <v>0</v>
      </c>
    </row>
    <row r="339" spans="1:6" ht="12.75">
      <c r="A339" s="41"/>
      <c r="B339" s="40" t="s">
        <v>14</v>
      </c>
      <c r="C339" s="41"/>
      <c r="D339" s="41"/>
      <c r="E339" s="41"/>
      <c r="F339" s="37"/>
    </row>
    <row r="340" spans="1:6" ht="12.75">
      <c r="A340" s="41"/>
      <c r="B340" s="40" t="s">
        <v>126</v>
      </c>
      <c r="C340" s="42">
        <v>78006</v>
      </c>
      <c r="D340" s="42">
        <v>82710</v>
      </c>
      <c r="E340" s="42">
        <v>0</v>
      </c>
      <c r="F340" s="37">
        <f aca="true" t="shared" si="5" ref="F340:F391">+E340/D340</f>
        <v>0</v>
      </c>
    </row>
    <row r="341" spans="1:6" ht="12.75">
      <c r="A341" s="41"/>
      <c r="B341" s="45" t="s">
        <v>204</v>
      </c>
      <c r="C341" s="42">
        <v>200000</v>
      </c>
      <c r="D341" s="42">
        <v>230000</v>
      </c>
      <c r="E341" s="42">
        <v>178600</v>
      </c>
      <c r="F341" s="37">
        <f t="shared" si="5"/>
        <v>0.7765217391304348</v>
      </c>
    </row>
    <row r="342" spans="1:6" ht="12.75">
      <c r="A342" s="41"/>
      <c r="B342" s="40" t="s">
        <v>14</v>
      </c>
      <c r="C342" s="41"/>
      <c r="D342" s="41"/>
      <c r="E342" s="41"/>
      <c r="F342" s="37"/>
    </row>
    <row r="343" spans="1:6" ht="12.75" customHeight="1">
      <c r="A343" s="41" t="s">
        <v>132</v>
      </c>
      <c r="B343" s="40" t="s">
        <v>115</v>
      </c>
      <c r="C343" s="42">
        <v>200000</v>
      </c>
      <c r="D343" s="42">
        <v>230000</v>
      </c>
      <c r="E343" s="42">
        <v>178600</v>
      </c>
      <c r="F343" s="37">
        <f t="shared" si="5"/>
        <v>0.7765217391304348</v>
      </c>
    </row>
    <row r="344" spans="1:6" ht="12.75">
      <c r="A344" s="41"/>
      <c r="B344" s="40"/>
      <c r="C344" s="42"/>
      <c r="D344" s="42"/>
      <c r="E344" s="42"/>
      <c r="F344" s="37"/>
    </row>
    <row r="345" spans="1:6" ht="12.75">
      <c r="A345" s="46" t="s">
        <v>205</v>
      </c>
      <c r="B345" s="47" t="s">
        <v>101</v>
      </c>
      <c r="C345" s="48">
        <v>3163320</v>
      </c>
      <c r="D345" s="48">
        <v>2977220</v>
      </c>
      <c r="E345" s="48">
        <f>E347+E352+E357+E362</f>
        <v>2810110</v>
      </c>
      <c r="F345" s="37">
        <f t="shared" si="5"/>
        <v>0.9438704563317457</v>
      </c>
    </row>
    <row r="346" spans="1:6" ht="12.75">
      <c r="A346" s="41"/>
      <c r="B346" s="40" t="s">
        <v>14</v>
      </c>
      <c r="C346" s="42"/>
      <c r="D346" s="42"/>
      <c r="E346" s="42"/>
      <c r="F346" s="37"/>
    </row>
    <row r="347" spans="1:6" ht="12.75">
      <c r="A347" s="41"/>
      <c r="B347" s="45" t="s">
        <v>206</v>
      </c>
      <c r="C347" s="42">
        <v>327000</v>
      </c>
      <c r="D347" s="42">
        <v>346600</v>
      </c>
      <c r="E347" s="42">
        <v>279110</v>
      </c>
      <c r="F347" s="37">
        <f t="shared" si="5"/>
        <v>0.8052798615118292</v>
      </c>
    </row>
    <row r="348" spans="1:6" ht="12.75">
      <c r="A348" s="41"/>
      <c r="B348" s="40" t="s">
        <v>14</v>
      </c>
      <c r="C348" s="41"/>
      <c r="D348" s="41"/>
      <c r="E348" s="41"/>
      <c r="F348" s="37"/>
    </row>
    <row r="349" spans="1:6" ht="12.75">
      <c r="A349" s="41" t="s">
        <v>114</v>
      </c>
      <c r="B349" s="40" t="s">
        <v>115</v>
      </c>
      <c r="C349" s="42">
        <v>327000</v>
      </c>
      <c r="D349" s="42">
        <v>346600</v>
      </c>
      <c r="E349" s="42">
        <v>279110</v>
      </c>
      <c r="F349" s="37">
        <f t="shared" si="5"/>
        <v>0.8052798615118292</v>
      </c>
    </row>
    <row r="350" spans="1:6" ht="12.75">
      <c r="A350" s="41"/>
      <c r="B350" s="40" t="s">
        <v>192</v>
      </c>
      <c r="C350" s="42">
        <v>17000</v>
      </c>
      <c r="D350" s="42">
        <v>17000</v>
      </c>
      <c r="E350" s="42">
        <v>18710</v>
      </c>
      <c r="F350" s="37">
        <f t="shared" si="5"/>
        <v>1.1005882352941176</v>
      </c>
    </row>
    <row r="351" spans="1:6" ht="12.75">
      <c r="A351" s="41"/>
      <c r="B351" s="40"/>
      <c r="C351" s="42"/>
      <c r="D351" s="42"/>
      <c r="E351" s="42"/>
      <c r="F351" s="37"/>
    </row>
    <row r="352" spans="1:6" ht="22.5">
      <c r="A352" s="41"/>
      <c r="B352" s="43" t="s">
        <v>207</v>
      </c>
      <c r="C352" s="42">
        <v>929687</v>
      </c>
      <c r="D352" s="42">
        <v>1028387</v>
      </c>
      <c r="E352" s="42">
        <v>940000</v>
      </c>
      <c r="F352" s="44">
        <f t="shared" si="5"/>
        <v>0.914052783631065</v>
      </c>
    </row>
    <row r="353" spans="1:6" ht="12.75">
      <c r="A353" s="41"/>
      <c r="B353" s="40" t="s">
        <v>14</v>
      </c>
      <c r="C353" s="41"/>
      <c r="D353" s="41"/>
      <c r="E353" s="41"/>
      <c r="F353" s="37"/>
    </row>
    <row r="354" spans="1:6" ht="12.75">
      <c r="A354" s="41" t="s">
        <v>114</v>
      </c>
      <c r="B354" s="40" t="s">
        <v>115</v>
      </c>
      <c r="C354" s="42">
        <v>929687</v>
      </c>
      <c r="D354" s="42">
        <v>1028387</v>
      </c>
      <c r="E354" s="42">
        <v>940000</v>
      </c>
      <c r="F354" s="37">
        <f t="shared" si="5"/>
        <v>0.914052783631065</v>
      </c>
    </row>
    <row r="355" spans="1:6" ht="12.75">
      <c r="A355" s="41"/>
      <c r="B355" s="40" t="s">
        <v>208</v>
      </c>
      <c r="C355" s="42">
        <v>929687</v>
      </c>
      <c r="D355" s="42">
        <v>1028387</v>
      </c>
      <c r="E355" s="42">
        <v>940000</v>
      </c>
      <c r="F355" s="37">
        <f t="shared" si="5"/>
        <v>0.914052783631065</v>
      </c>
    </row>
    <row r="356" spans="1:6" ht="12.75">
      <c r="A356" s="41"/>
      <c r="B356" s="40" t="s">
        <v>126</v>
      </c>
      <c r="C356" s="42"/>
      <c r="D356" s="42">
        <v>3700</v>
      </c>
      <c r="E356" s="42">
        <v>0</v>
      </c>
      <c r="F356" s="37">
        <f t="shared" si="5"/>
        <v>0</v>
      </c>
    </row>
    <row r="357" spans="1:6" ht="12.75">
      <c r="A357" s="41"/>
      <c r="B357" s="45" t="s">
        <v>209</v>
      </c>
      <c r="C357" s="42">
        <v>1896133</v>
      </c>
      <c r="D357" s="42">
        <v>1594733</v>
      </c>
      <c r="E357" s="42">
        <v>1585000</v>
      </c>
      <c r="F357" s="37">
        <f t="shared" si="5"/>
        <v>0.9938967839757502</v>
      </c>
    </row>
    <row r="358" spans="1:6" ht="12.75">
      <c r="A358" s="41"/>
      <c r="B358" s="40" t="s">
        <v>14</v>
      </c>
      <c r="C358" s="42"/>
      <c r="D358" s="42"/>
      <c r="E358" s="42"/>
      <c r="F358" s="37"/>
    </row>
    <row r="359" spans="1:6" ht="12.75">
      <c r="A359" s="41" t="s">
        <v>114</v>
      </c>
      <c r="B359" s="40" t="s">
        <v>115</v>
      </c>
      <c r="C359" s="42">
        <v>1561133</v>
      </c>
      <c r="D359" s="42">
        <v>1584733</v>
      </c>
      <c r="E359" s="42">
        <v>1585000</v>
      </c>
      <c r="F359" s="37">
        <f t="shared" si="5"/>
        <v>1.0001684826402935</v>
      </c>
    </row>
    <row r="360" spans="1:6" ht="12.75">
      <c r="A360" s="41"/>
      <c r="B360" s="40" t="s">
        <v>208</v>
      </c>
      <c r="C360" s="42">
        <v>1561133</v>
      </c>
      <c r="D360" s="42">
        <v>1584733</v>
      </c>
      <c r="E360" s="42">
        <v>1585000</v>
      </c>
      <c r="F360" s="37">
        <f t="shared" si="5"/>
        <v>1.0001684826402935</v>
      </c>
    </row>
    <row r="361" spans="1:6" ht="12.75">
      <c r="A361" s="41" t="s">
        <v>123</v>
      </c>
      <c r="B361" s="40" t="s">
        <v>124</v>
      </c>
      <c r="C361" s="42">
        <v>335000</v>
      </c>
      <c r="D361" s="42">
        <v>10000</v>
      </c>
      <c r="E361" s="42"/>
      <c r="F361" s="37">
        <f t="shared" si="5"/>
        <v>0</v>
      </c>
    </row>
    <row r="362" spans="1:6" ht="12.75">
      <c r="A362" s="41"/>
      <c r="B362" s="45" t="s">
        <v>210</v>
      </c>
      <c r="C362" s="42">
        <v>10500</v>
      </c>
      <c r="D362" s="42">
        <v>7500</v>
      </c>
      <c r="E362" s="42">
        <v>6000</v>
      </c>
      <c r="F362" s="37">
        <f t="shared" si="5"/>
        <v>0.8</v>
      </c>
    </row>
    <row r="363" spans="1:6" ht="12.75">
      <c r="A363" s="41"/>
      <c r="B363" s="40" t="s">
        <v>14</v>
      </c>
      <c r="C363" s="41"/>
      <c r="D363" s="41"/>
      <c r="E363" s="41"/>
      <c r="F363" s="37"/>
    </row>
    <row r="364" spans="1:6" ht="12.75">
      <c r="A364" s="41" t="s">
        <v>114</v>
      </c>
      <c r="B364" s="40" t="s">
        <v>115</v>
      </c>
      <c r="C364" s="42">
        <v>10500</v>
      </c>
      <c r="D364" s="42">
        <v>7500</v>
      </c>
      <c r="E364" s="42">
        <v>6000</v>
      </c>
      <c r="F364" s="37">
        <f t="shared" si="5"/>
        <v>0.8</v>
      </c>
    </row>
    <row r="365" spans="1:6" ht="12.75">
      <c r="A365" s="41"/>
      <c r="B365" s="40" t="s">
        <v>14</v>
      </c>
      <c r="C365" s="41"/>
      <c r="D365" s="41"/>
      <c r="E365" s="41"/>
      <c r="F365" s="37"/>
    </row>
    <row r="366" spans="1:6" ht="12.75">
      <c r="A366" s="41"/>
      <c r="B366" s="40" t="s">
        <v>126</v>
      </c>
      <c r="C366" s="42">
        <v>4500</v>
      </c>
      <c r="D366" s="42">
        <v>1500</v>
      </c>
      <c r="E366" s="42">
        <v>0</v>
      </c>
      <c r="F366" s="37">
        <f t="shared" si="5"/>
        <v>0</v>
      </c>
    </row>
    <row r="367" spans="1:6" ht="12.75">
      <c r="A367" s="41"/>
      <c r="B367" s="40"/>
      <c r="C367" s="41"/>
      <c r="D367" s="41"/>
      <c r="E367" s="41"/>
      <c r="F367" s="37"/>
    </row>
    <row r="368" spans="1:6" ht="12.75">
      <c r="A368" s="46" t="s">
        <v>211</v>
      </c>
      <c r="B368" s="47" t="s">
        <v>103</v>
      </c>
      <c r="C368" s="48">
        <v>3399034</v>
      </c>
      <c r="D368" s="48">
        <v>3094952</v>
      </c>
      <c r="E368" s="48">
        <f>E370+E373+E379+E383</f>
        <v>2517390</v>
      </c>
      <c r="F368" s="37">
        <f t="shared" si="5"/>
        <v>0.8133857972595374</v>
      </c>
    </row>
    <row r="369" spans="1:6" ht="12.75">
      <c r="A369" s="41"/>
      <c r="B369" s="40" t="s">
        <v>14</v>
      </c>
      <c r="C369" s="41"/>
      <c r="D369" s="41"/>
      <c r="E369" s="41"/>
      <c r="F369" s="37"/>
    </row>
    <row r="370" spans="1:6" ht="12.75">
      <c r="A370" s="41"/>
      <c r="B370" s="45" t="s">
        <v>212</v>
      </c>
      <c r="C370" s="42">
        <v>400000</v>
      </c>
      <c r="D370" s="42">
        <v>0</v>
      </c>
      <c r="E370" s="41">
        <v>0</v>
      </c>
      <c r="F370" s="37">
        <v>0</v>
      </c>
    </row>
    <row r="371" spans="1:6" ht="13.5" customHeight="1">
      <c r="A371" s="41"/>
      <c r="B371" s="40" t="s">
        <v>14</v>
      </c>
      <c r="C371" s="41"/>
      <c r="D371" s="41"/>
      <c r="E371" s="41"/>
      <c r="F371" s="37"/>
    </row>
    <row r="372" spans="1:6" ht="12.75">
      <c r="A372" s="41" t="s">
        <v>114</v>
      </c>
      <c r="B372" s="40" t="s">
        <v>124</v>
      </c>
      <c r="C372" s="42">
        <v>400000</v>
      </c>
      <c r="D372" s="42">
        <v>0</v>
      </c>
      <c r="E372" s="41">
        <v>0</v>
      </c>
      <c r="F372" s="37">
        <v>0</v>
      </c>
    </row>
    <row r="373" spans="1:6" ht="12.75">
      <c r="A373" s="41"/>
      <c r="B373" s="45" t="s">
        <v>213</v>
      </c>
      <c r="C373" s="42">
        <v>2685051</v>
      </c>
      <c r="D373" s="42">
        <v>2777051</v>
      </c>
      <c r="E373" s="42">
        <f>E375+E378</f>
        <v>2255000</v>
      </c>
      <c r="F373" s="37">
        <f t="shared" si="5"/>
        <v>0.8120124549387102</v>
      </c>
    </row>
    <row r="374" spans="1:6" ht="12.75">
      <c r="A374" s="41"/>
      <c r="B374" s="40" t="s">
        <v>14</v>
      </c>
      <c r="C374" s="41"/>
      <c r="D374" s="41"/>
      <c r="E374" s="41"/>
      <c r="F374" s="37"/>
    </row>
    <row r="375" spans="1:6" ht="12.75">
      <c r="A375" s="41" t="s">
        <v>132</v>
      </c>
      <c r="B375" s="40" t="s">
        <v>115</v>
      </c>
      <c r="C375" s="42">
        <v>2214051</v>
      </c>
      <c r="D375" s="42">
        <v>2306051</v>
      </c>
      <c r="E375" s="42">
        <v>2210000</v>
      </c>
      <c r="F375" s="37">
        <f t="shared" si="5"/>
        <v>0.9583482759054331</v>
      </c>
    </row>
    <row r="376" spans="1:6" ht="12.75">
      <c r="A376" s="41"/>
      <c r="B376" s="40" t="s">
        <v>130</v>
      </c>
      <c r="C376" s="42">
        <v>1229175</v>
      </c>
      <c r="D376" s="42">
        <v>1229175</v>
      </c>
      <c r="E376" s="42">
        <v>1132804</v>
      </c>
      <c r="F376" s="37">
        <f t="shared" si="5"/>
        <v>0.9215970061219924</v>
      </c>
    </row>
    <row r="377" spans="1:6" ht="12.75">
      <c r="A377" s="41"/>
      <c r="B377" s="40" t="s">
        <v>126</v>
      </c>
      <c r="C377" s="42">
        <v>10000</v>
      </c>
      <c r="D377" s="42">
        <v>10000</v>
      </c>
      <c r="E377" s="42">
        <v>0</v>
      </c>
      <c r="F377" s="37">
        <f t="shared" si="5"/>
        <v>0</v>
      </c>
    </row>
    <row r="378" spans="1:6" ht="12.75">
      <c r="A378" s="41" t="s">
        <v>123</v>
      </c>
      <c r="B378" s="40" t="s">
        <v>124</v>
      </c>
      <c r="C378" s="42">
        <v>471000</v>
      </c>
      <c r="D378" s="42">
        <v>471000</v>
      </c>
      <c r="E378" s="42">
        <v>45000</v>
      </c>
      <c r="F378" s="37">
        <f t="shared" si="5"/>
        <v>0.09554140127388536</v>
      </c>
    </row>
    <row r="379" spans="1:6" ht="22.5">
      <c r="A379" s="41"/>
      <c r="B379" s="43" t="s">
        <v>214</v>
      </c>
      <c r="C379" s="42">
        <v>139500</v>
      </c>
      <c r="D379" s="42">
        <v>139500</v>
      </c>
      <c r="E379" s="42">
        <f>E381</f>
        <v>91990</v>
      </c>
      <c r="F379" s="44">
        <f t="shared" si="5"/>
        <v>0.6594265232974911</v>
      </c>
    </row>
    <row r="380" spans="1:6" ht="12.75">
      <c r="A380" s="41"/>
      <c r="B380" s="40" t="s">
        <v>14</v>
      </c>
      <c r="C380" s="41"/>
      <c r="D380" s="41"/>
      <c r="E380" s="41"/>
      <c r="F380" s="37"/>
    </row>
    <row r="381" spans="1:6" ht="12.75">
      <c r="A381" s="41" t="s">
        <v>114</v>
      </c>
      <c r="B381" s="40" t="s">
        <v>115</v>
      </c>
      <c r="C381" s="42">
        <v>139500</v>
      </c>
      <c r="D381" s="42">
        <v>139500</v>
      </c>
      <c r="E381" s="42">
        <v>91990</v>
      </c>
      <c r="F381" s="37">
        <f t="shared" si="5"/>
        <v>0.6594265232974911</v>
      </c>
    </row>
    <row r="382" spans="1:6" ht="12.75">
      <c r="A382" s="41"/>
      <c r="B382" s="40" t="s">
        <v>118</v>
      </c>
      <c r="C382" s="42">
        <v>139500</v>
      </c>
      <c r="D382" s="42">
        <v>139500</v>
      </c>
      <c r="E382" s="42">
        <v>91990</v>
      </c>
      <c r="F382" s="37">
        <f t="shared" si="5"/>
        <v>0.6594265232974911</v>
      </c>
    </row>
    <row r="383" spans="1:6" ht="12.75">
      <c r="A383" s="41"/>
      <c r="B383" s="45" t="s">
        <v>215</v>
      </c>
      <c r="C383" s="42">
        <v>174483</v>
      </c>
      <c r="D383" s="42">
        <v>178401</v>
      </c>
      <c r="E383" s="42">
        <v>170400</v>
      </c>
      <c r="F383" s="37">
        <f t="shared" si="5"/>
        <v>0.9551515966838751</v>
      </c>
    </row>
    <row r="384" spans="1:6" ht="12.75">
      <c r="A384" s="41"/>
      <c r="B384" s="40" t="s">
        <v>14</v>
      </c>
      <c r="C384" s="41"/>
      <c r="D384" s="41"/>
      <c r="E384" s="41"/>
      <c r="F384" s="37"/>
    </row>
    <row r="385" spans="1:6" ht="12.75">
      <c r="A385" s="41" t="s">
        <v>132</v>
      </c>
      <c r="B385" s="40" t="s">
        <v>115</v>
      </c>
      <c r="C385" s="42">
        <v>174483</v>
      </c>
      <c r="D385" s="42">
        <v>178401</v>
      </c>
      <c r="E385" s="42">
        <v>170400</v>
      </c>
      <c r="F385" s="37">
        <f t="shared" si="5"/>
        <v>0.9551515966838751</v>
      </c>
    </row>
    <row r="386" spans="1:6" ht="12.75">
      <c r="A386" s="41"/>
      <c r="B386" s="40" t="s">
        <v>14</v>
      </c>
      <c r="C386" s="41"/>
      <c r="D386" s="41"/>
      <c r="E386" s="41"/>
      <c r="F386" s="37"/>
    </row>
    <row r="387" spans="1:6" ht="12.75">
      <c r="A387" s="41"/>
      <c r="B387" s="40" t="s">
        <v>126</v>
      </c>
      <c r="C387" s="42">
        <v>6583</v>
      </c>
      <c r="D387" s="42">
        <v>7501</v>
      </c>
      <c r="E387" s="42">
        <v>0</v>
      </c>
      <c r="F387" s="37">
        <f t="shared" si="5"/>
        <v>0</v>
      </c>
    </row>
    <row r="388" spans="1:6" ht="12.75">
      <c r="A388" s="41"/>
      <c r="B388" s="40" t="s">
        <v>118</v>
      </c>
      <c r="C388" s="42">
        <v>2500</v>
      </c>
      <c r="D388" s="42">
        <v>2500</v>
      </c>
      <c r="E388" s="42">
        <v>5000</v>
      </c>
      <c r="F388" s="37">
        <f t="shared" si="5"/>
        <v>2</v>
      </c>
    </row>
    <row r="389" spans="1:6" ht="12.75">
      <c r="A389" s="41"/>
      <c r="B389" s="40"/>
      <c r="C389" s="41"/>
      <c r="D389" s="41"/>
      <c r="E389" s="41"/>
      <c r="F389" s="37"/>
    </row>
    <row r="390" spans="1:6" ht="12.75">
      <c r="A390" s="41"/>
      <c r="B390" s="40"/>
      <c r="C390" s="42"/>
      <c r="D390" s="42"/>
      <c r="E390" s="41"/>
      <c r="F390" s="37"/>
    </row>
    <row r="391" spans="1:6" ht="12.75">
      <c r="A391" s="57"/>
      <c r="B391" s="47" t="s">
        <v>216</v>
      </c>
      <c r="C391" s="58">
        <v>80954534</v>
      </c>
      <c r="D391" s="58">
        <v>85058800</v>
      </c>
      <c r="E391" s="58">
        <f>E11+E27+E54+E63+E77+E104+E119+E146+E152+E161+E169+E211+E226+E288+E313+E345+E368</f>
        <v>77663481</v>
      </c>
      <c r="F391" s="59">
        <f t="shared" si="5"/>
        <v>0.9130563915785316</v>
      </c>
    </row>
    <row r="396" ht="12.75">
      <c r="D396" t="s">
        <v>217</v>
      </c>
    </row>
    <row r="397" ht="12.75">
      <c r="D397" t="s">
        <v>218</v>
      </c>
    </row>
    <row r="400" ht="12.75">
      <c r="D400" t="s">
        <v>219</v>
      </c>
    </row>
  </sheetData>
  <mergeCells count="1">
    <mergeCell ref="A7:F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2004-12-06T11:42:12Z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